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30"/>
  <workbookPr/>
  <mc:AlternateContent xmlns:mc="http://schemas.openxmlformats.org/markup-compatibility/2006">
    <mc:Choice Requires="x15">
      <x15ac:absPath xmlns:x15ac="http://schemas.microsoft.com/office/spreadsheetml/2010/11/ac" url="https://sdhgovbr.sharepoint.com/sites/ObservatrioBrasileIgualdadedeGnero/Documentos Compartilhados/General/RASEAM/Raseam 2025/Tabelas modelo e recebidas/Por capítulo pós renumeração/"/>
    </mc:Choice>
  </mc:AlternateContent>
  <xr:revisionPtr revIDLastSave="125" documentId="13_ncr:1_{CEFF7A4D-AD41-4D16-B2B1-1CE9CEDDF4E8}" xr6:coauthVersionLast="47" xr6:coauthVersionMax="47" xr10:uidLastSave="{1ECFEFD9-2933-4FDE-A199-919E5D3453E9}"/>
  <bookViews>
    <workbookView xWindow="28680" yWindow="-120" windowWidth="29040" windowHeight="15720" tabRatio="844" firstSheet="46" activeTab="53" xr2:uid="{00000000-000D-0000-FFFF-FFFF00000000}"/>
  </bookViews>
  <sheets>
    <sheet name="3.Educação" sheetId="77" r:id="rId1"/>
    <sheet name="IBGE" sheetId="78" r:id="rId2"/>
    <sheet name="TAB 3.1" sheetId="2" r:id="rId3"/>
    <sheet name="TAB 3.2" sheetId="3" r:id="rId4"/>
    <sheet name="TAB 3.3" sheetId="4" r:id="rId5"/>
    <sheet name="TAB 3.4" sheetId="5" r:id="rId6"/>
    <sheet name="TAB 3.5" sheetId="6" r:id="rId7"/>
    <sheet name="TAB 3.6" sheetId="7" r:id="rId8"/>
    <sheet name="TAB 3.7" sheetId="8" r:id="rId9"/>
    <sheet name="TAB 3.8" sheetId="9" r:id="rId10"/>
    <sheet name="TAB 3.9 ab" sheetId="17" r:id="rId11"/>
    <sheet name="TAB 3.10.ab" sheetId="18" r:id="rId12"/>
    <sheet name="TAB 3.11.ab" sheetId="19" r:id="rId13"/>
    <sheet name="TAB 3.12.ab" sheetId="20" r:id="rId14"/>
    <sheet name="TAB 3.13" sheetId="11" r:id="rId15"/>
    <sheet name="TAB 3.14" sheetId="12" r:id="rId16"/>
    <sheet name="TAB 3.15" sheetId="13" r:id="rId17"/>
    <sheet name="TAB 3.16" sheetId="14" r:id="rId18"/>
    <sheet name="TAB 3.16 (2)" sheetId="72" state="hidden" r:id="rId19"/>
    <sheet name="TAB 3.17" sheetId="15" r:id="rId20"/>
    <sheet name="TAB 3.17 (2)" sheetId="73" state="hidden" r:id="rId21"/>
    <sheet name="INEP" sheetId="75" r:id="rId22"/>
    <sheet name="TAB 3.18" sheetId="24" r:id="rId23"/>
    <sheet name="TAB 3.19" sheetId="25" r:id="rId24"/>
    <sheet name="TAB 3.20" sheetId="26" r:id="rId25"/>
    <sheet name="TAB 3.21" sheetId="28" r:id="rId26"/>
    <sheet name="TAB 3.22" sheetId="29" r:id="rId27"/>
    <sheet name="TAB 3.23" sheetId="31" r:id="rId28"/>
    <sheet name="TAB 3.24" sheetId="32" r:id="rId29"/>
    <sheet name="TAB 3.25" sheetId="34" r:id="rId30"/>
    <sheet name="TAB 3.26" sheetId="40" r:id="rId31"/>
    <sheet name="TAB 3.27" sheetId="43" r:id="rId32"/>
    <sheet name="TAB 3.28" sheetId="47" r:id="rId33"/>
    <sheet name="TAB 3.29" sheetId="49" r:id="rId34"/>
    <sheet name="TAB 3.30" sheetId="50" r:id="rId35"/>
    <sheet name="TAB 3.31" sheetId="51" r:id="rId36"/>
    <sheet name="TAB 3.32" sheetId="53" r:id="rId37"/>
    <sheet name="TAB 3.33" sheetId="56" r:id="rId38"/>
    <sheet name="TAB 3.34" sheetId="58" r:id="rId39"/>
    <sheet name="TAB 3.35" sheetId="59" r:id="rId40"/>
    <sheet name="TAB 3.36" sheetId="60" r:id="rId41"/>
    <sheet name="TAB 3.37" sheetId="36" r:id="rId42"/>
    <sheet name="TAB 3.38" sheetId="38" r:id="rId43"/>
    <sheet name="TAB 3.39" sheetId="42" r:id="rId44"/>
    <sheet name="TAB 3.40" sheetId="45" r:id="rId45"/>
    <sheet name="CNPq" sheetId="74" r:id="rId46"/>
    <sheet name="TAB 3.41" sheetId="61" r:id="rId47"/>
    <sheet name="TAB 3.42" sheetId="62" r:id="rId48"/>
    <sheet name="TAB 3.43" sheetId="64" r:id="rId49"/>
    <sheet name="TAB 3.44" sheetId="65" r:id="rId50"/>
    <sheet name="TAB 3.45" sheetId="66" r:id="rId51"/>
    <sheet name="TAB 3.46" sheetId="67" r:id="rId52"/>
    <sheet name="TAB 3.47" sheetId="68" r:id="rId53"/>
    <sheet name="TAB 3.48" sheetId="70" r:id="rId54"/>
  </sheets>
  <definedNames>
    <definedName name="_xlnm._FilterDatabase" localSheetId="0" hidden="1">'3.Educação'!$A$1:$C$54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31" l="1"/>
  <c r="F11" i="31"/>
  <c r="E10" i="31"/>
  <c r="F10" i="31"/>
  <c r="E9" i="31"/>
  <c r="F9" i="31"/>
  <c r="E8" i="31"/>
  <c r="F8" i="31"/>
  <c r="E7" i="31"/>
  <c r="F7" i="31"/>
  <c r="E6" i="31"/>
  <c r="F6" i="31"/>
  <c r="B4" i="62"/>
  <c r="B5" i="65"/>
  <c r="B6" i="65"/>
  <c r="B7" i="65"/>
  <c r="B8" i="65"/>
  <c r="B9" i="65"/>
  <c r="B4" i="65"/>
  <c r="B7" i="68"/>
  <c r="C7" i="68"/>
  <c r="D7" i="68"/>
  <c r="E7" i="68"/>
  <c r="F7" i="68"/>
  <c r="G7" i="68"/>
  <c r="B8" i="68"/>
  <c r="C8" i="68"/>
  <c r="D8" i="68"/>
  <c r="E8" i="68"/>
  <c r="F8" i="68"/>
  <c r="G8" i="68"/>
  <c r="B9" i="68"/>
  <c r="C9" i="68"/>
  <c r="D9" i="68"/>
  <c r="E9" i="68"/>
  <c r="F9" i="68"/>
  <c r="G9" i="68"/>
  <c r="B10" i="68"/>
  <c r="C10" i="68"/>
  <c r="D10" i="68"/>
  <c r="E10" i="68"/>
  <c r="F10" i="68"/>
  <c r="G10" i="68"/>
  <c r="B11" i="68"/>
  <c r="C11" i="68"/>
  <c r="D11" i="68"/>
  <c r="E11" i="68"/>
  <c r="F11" i="68"/>
  <c r="G11" i="68"/>
  <c r="B12" i="68"/>
  <c r="C12" i="68"/>
  <c r="D12" i="68"/>
  <c r="E12" i="68"/>
  <c r="F12" i="68"/>
  <c r="G12" i="68"/>
  <c r="G6" i="68"/>
  <c r="F6" i="68"/>
  <c r="E6" i="68"/>
  <c r="D6" i="68"/>
  <c r="C6" i="68"/>
  <c r="B6" i="68"/>
  <c r="E4" i="62"/>
  <c r="B5" i="62"/>
  <c r="B6" i="62"/>
  <c r="B7" i="62"/>
  <c r="B8" i="62"/>
  <c r="B10" i="62"/>
  <c r="B27" i="67"/>
  <c r="B7" i="67"/>
  <c r="C7" i="67"/>
  <c r="D7" i="67"/>
  <c r="E7" i="67"/>
  <c r="F7" i="67"/>
  <c r="G7" i="67"/>
  <c r="B8" i="67"/>
  <c r="C8" i="67"/>
  <c r="D8" i="67"/>
  <c r="E8" i="67"/>
  <c r="F8" i="67"/>
  <c r="G8" i="67"/>
  <c r="B9" i="67"/>
  <c r="C9" i="67"/>
  <c r="D9" i="67"/>
  <c r="E9" i="67"/>
  <c r="F9" i="67"/>
  <c r="G9" i="67"/>
  <c r="B10" i="67"/>
  <c r="C10" i="67"/>
  <c r="D10" i="67"/>
  <c r="E10" i="67"/>
  <c r="F10" i="67"/>
  <c r="G10" i="67"/>
  <c r="B11" i="67"/>
  <c r="C11" i="67"/>
  <c r="D11" i="67"/>
  <c r="E11" i="67"/>
  <c r="F11" i="67"/>
  <c r="G11" i="67"/>
  <c r="B12" i="67"/>
  <c r="C12" i="67"/>
  <c r="D12" i="67"/>
  <c r="E12" i="67"/>
  <c r="F12" i="67"/>
  <c r="G12" i="67"/>
  <c r="G6" i="67"/>
  <c r="F6" i="67"/>
  <c r="E6" i="67"/>
  <c r="D6" i="67"/>
  <c r="C6" i="67"/>
  <c r="B6" i="67"/>
  <c r="F5" i="65"/>
  <c r="F6" i="65"/>
  <c r="F7" i="65"/>
  <c r="F8" i="65"/>
  <c r="F9" i="65"/>
  <c r="F4" i="65"/>
  <c r="E5" i="65"/>
  <c r="E6" i="65"/>
  <c r="E7" i="65"/>
  <c r="E8" i="65"/>
  <c r="E9" i="65"/>
  <c r="E4" i="65"/>
  <c r="D5" i="64"/>
  <c r="E5" i="64"/>
  <c r="D6" i="64"/>
  <c r="E6" i="64"/>
  <c r="D7" i="64"/>
  <c r="E7" i="64"/>
  <c r="D8" i="64"/>
  <c r="E8" i="64"/>
  <c r="D9" i="64"/>
  <c r="E9" i="64"/>
  <c r="D10" i="64"/>
  <c r="E10" i="64"/>
  <c r="E4" i="64"/>
  <c r="D4" i="64"/>
  <c r="E10" i="62"/>
  <c r="E8" i="62"/>
  <c r="E7" i="62"/>
  <c r="E6" i="62"/>
  <c r="E5" i="62"/>
  <c r="F11" i="61"/>
  <c r="E11" i="61"/>
  <c r="F10" i="61"/>
  <c r="E10" i="61"/>
  <c r="F9" i="61"/>
  <c r="E9" i="61"/>
  <c r="F8" i="61"/>
  <c r="E8" i="61"/>
  <c r="F7" i="61"/>
  <c r="E7" i="61"/>
  <c r="F6" i="61"/>
  <c r="E6" i="61"/>
  <c r="F5" i="61"/>
  <c r="E5" i="61"/>
  <c r="F4" i="61"/>
  <c r="E4" i="61"/>
  <c r="B5" i="61"/>
  <c r="B6" i="61"/>
  <c r="B7" i="61"/>
  <c r="B8" i="61"/>
  <c r="B9" i="61"/>
  <c r="B10" i="61"/>
  <c r="B11" i="61"/>
  <c r="B4" i="61"/>
  <c r="C32" i="70" l="1"/>
  <c r="D32" i="70"/>
  <c r="H31" i="70"/>
  <c r="L31" i="70" s="1"/>
  <c r="B32" i="70"/>
  <c r="F32" i="70" s="1"/>
  <c r="B33" i="70"/>
  <c r="D33" i="70" s="1"/>
  <c r="B34" i="70"/>
  <c r="D34" i="70" s="1"/>
  <c r="B35" i="70"/>
  <c r="G35" i="70" s="1"/>
  <c r="B36" i="70"/>
  <c r="C36" i="70" s="1"/>
  <c r="B31" i="70"/>
  <c r="E31" i="70" s="1"/>
  <c r="I32" i="68"/>
  <c r="J32" i="68" s="1"/>
  <c r="I33" i="68"/>
  <c r="M33" i="68" s="1"/>
  <c r="I34" i="68"/>
  <c r="J34" i="68" s="1"/>
  <c r="I35" i="68"/>
  <c r="L35" i="68" s="1"/>
  <c r="I36" i="68"/>
  <c r="K36" i="68" s="1"/>
  <c r="I37" i="68"/>
  <c r="J37" i="68" s="1"/>
  <c r="C32" i="68"/>
  <c r="D32" i="68" s="1"/>
  <c r="C33" i="68"/>
  <c r="D33" i="68" s="1"/>
  <c r="C34" i="68"/>
  <c r="G34" i="68" s="1"/>
  <c r="C35" i="68"/>
  <c r="F35" i="68" s="1"/>
  <c r="C36" i="68"/>
  <c r="F36" i="68" s="1"/>
  <c r="C37" i="68"/>
  <c r="E37" i="68" s="1"/>
  <c r="C35" i="70" l="1"/>
  <c r="C31" i="70"/>
  <c r="G36" i="70"/>
  <c r="F36" i="70"/>
  <c r="D36" i="70"/>
  <c r="E36" i="70"/>
  <c r="E35" i="70"/>
  <c r="D35" i="70"/>
  <c r="G31" i="70"/>
  <c r="G33" i="70"/>
  <c r="M37" i="68"/>
  <c r="D37" i="68"/>
  <c r="E32" i="68"/>
  <c r="G37" i="68"/>
  <c r="G32" i="68"/>
  <c r="M36" i="68"/>
  <c r="J35" i="68"/>
  <c r="H37" i="68"/>
  <c r="G34" i="70"/>
  <c r="F31" i="70"/>
  <c r="F35" i="70"/>
  <c r="C34" i="70"/>
  <c r="E32" i="70"/>
  <c r="F33" i="70"/>
  <c r="E33" i="70"/>
  <c r="I31" i="70"/>
  <c r="J31" i="70"/>
  <c r="C33" i="70"/>
  <c r="K31" i="70"/>
  <c r="F34" i="70"/>
  <c r="D31" i="70"/>
  <c r="E34" i="70"/>
  <c r="G32" i="70"/>
  <c r="F37" i="68"/>
  <c r="N36" i="68"/>
  <c r="E36" i="68"/>
  <c r="L36" i="68"/>
  <c r="D36" i="68"/>
  <c r="J36" i="68"/>
  <c r="H32" i="68"/>
  <c r="K35" i="68"/>
  <c r="F34" i="68"/>
  <c r="L33" i="68"/>
  <c r="H35" i="68"/>
  <c r="E34" i="68"/>
  <c r="N34" i="68"/>
  <c r="K33" i="68"/>
  <c r="G35" i="68"/>
  <c r="D34" i="68"/>
  <c r="F32" i="68"/>
  <c r="N37" i="68"/>
  <c r="M34" i="68"/>
  <c r="J33" i="68"/>
  <c r="N32" i="68"/>
  <c r="H36" i="68"/>
  <c r="E35" i="68"/>
  <c r="G33" i="68"/>
  <c r="L37" i="68"/>
  <c r="N35" i="68"/>
  <c r="K34" i="68"/>
  <c r="M32" i="68"/>
  <c r="H33" i="68"/>
  <c r="L34" i="68"/>
  <c r="G36" i="68"/>
  <c r="D35" i="68"/>
  <c r="F33" i="68"/>
  <c r="K37" i="68"/>
  <c r="M35" i="68"/>
  <c r="L32" i="68"/>
  <c r="H34" i="68"/>
  <c r="E33" i="68"/>
  <c r="N33" i="68"/>
  <c r="K32" i="68"/>
  <c r="C31" i="67"/>
  <c r="E31" i="67" s="1"/>
  <c r="C27" i="67"/>
  <c r="D27" i="67" s="1"/>
  <c r="G26" i="45"/>
  <c r="H26" i="45"/>
  <c r="G27" i="45"/>
  <c r="H27" i="45"/>
  <c r="G28" i="45"/>
  <c r="H28" i="45"/>
  <c r="G29" i="45"/>
  <c r="H29" i="45"/>
  <c r="G30" i="45"/>
  <c r="H30" i="45"/>
  <c r="H25" i="45"/>
  <c r="G25" i="45"/>
  <c r="D26" i="45"/>
  <c r="E26" i="45"/>
  <c r="D27" i="45"/>
  <c r="E27" i="45"/>
  <c r="D28" i="45"/>
  <c r="E28" i="45"/>
  <c r="D29" i="45"/>
  <c r="E29" i="45"/>
  <c r="D30" i="45"/>
  <c r="E30" i="45"/>
  <c r="E25" i="45"/>
  <c r="D25" i="45"/>
  <c r="L24" i="42"/>
  <c r="L25" i="42"/>
  <c r="L26" i="42"/>
  <c r="L27" i="42"/>
  <c r="L28" i="42"/>
  <c r="L23" i="42"/>
  <c r="K24" i="42"/>
  <c r="K25" i="42"/>
  <c r="K26" i="42"/>
  <c r="K27" i="42"/>
  <c r="K28" i="42"/>
  <c r="K23" i="42"/>
  <c r="J24" i="42"/>
  <c r="J25" i="42"/>
  <c r="J26" i="42"/>
  <c r="J27" i="42"/>
  <c r="J28" i="42"/>
  <c r="J23" i="42"/>
  <c r="I24" i="42"/>
  <c r="I25" i="42"/>
  <c r="I26" i="42"/>
  <c r="I27" i="42"/>
  <c r="I28" i="42"/>
  <c r="I23" i="42"/>
  <c r="G24" i="42"/>
  <c r="G25" i="42"/>
  <c r="G26" i="42"/>
  <c r="G27" i="42"/>
  <c r="G28" i="42"/>
  <c r="G23" i="42"/>
  <c r="F23" i="42"/>
  <c r="F24" i="42"/>
  <c r="F25" i="42"/>
  <c r="F26" i="42"/>
  <c r="F27" i="42"/>
  <c r="F28" i="42"/>
  <c r="E24" i="42"/>
  <c r="E25" i="42"/>
  <c r="E26" i="42"/>
  <c r="E27" i="42"/>
  <c r="E28" i="42"/>
  <c r="E23" i="42"/>
  <c r="D24" i="42"/>
  <c r="D25" i="42"/>
  <c r="D26" i="42"/>
  <c r="D27" i="42"/>
  <c r="D28" i="42"/>
  <c r="D23" i="42"/>
  <c r="C16" i="42"/>
  <c r="B16" i="42"/>
  <c r="H24" i="47"/>
  <c r="I24" i="47"/>
  <c r="J24" i="47"/>
  <c r="H25" i="47"/>
  <c r="I25" i="47"/>
  <c r="J25" i="47"/>
  <c r="H26" i="47"/>
  <c r="I26" i="47"/>
  <c r="J26" i="47"/>
  <c r="H27" i="47"/>
  <c r="I27" i="47"/>
  <c r="J27" i="47"/>
  <c r="H28" i="47"/>
  <c r="I28" i="47"/>
  <c r="J28" i="47"/>
  <c r="J23" i="47"/>
  <c r="I23" i="47"/>
  <c r="H23" i="47"/>
  <c r="F24" i="47"/>
  <c r="F25" i="47"/>
  <c r="F26" i="47"/>
  <c r="F27" i="47"/>
  <c r="F28" i="47"/>
  <c r="F23" i="47"/>
  <c r="E24" i="47"/>
  <c r="E25" i="47"/>
  <c r="E26" i="47"/>
  <c r="E27" i="47"/>
  <c r="E28" i="47"/>
  <c r="E23" i="47"/>
  <c r="D24" i="47"/>
  <c r="D25" i="47"/>
  <c r="D26" i="47"/>
  <c r="D27" i="47"/>
  <c r="D28" i="47"/>
  <c r="D23" i="47"/>
  <c r="G24" i="47"/>
  <c r="G25" i="47"/>
  <c r="G26" i="47"/>
  <c r="G27" i="47"/>
  <c r="G28" i="47"/>
  <c r="C24" i="47"/>
  <c r="C25" i="47"/>
  <c r="C26" i="47"/>
  <c r="C27" i="47"/>
  <c r="C28" i="47"/>
  <c r="G23" i="47"/>
  <c r="C23" i="47"/>
  <c r="B24" i="47"/>
  <c r="B25" i="47"/>
  <c r="B26" i="47"/>
  <c r="B27" i="47"/>
  <c r="B28" i="47"/>
  <c r="B23" i="47"/>
  <c r="X12" i="47"/>
  <c r="W12" i="47"/>
  <c r="X11" i="47"/>
  <c r="W11" i="47"/>
  <c r="X10" i="47"/>
  <c r="W10" i="47"/>
  <c r="X9" i="47"/>
  <c r="W9" i="47"/>
  <c r="X8" i="47"/>
  <c r="W8" i="47"/>
  <c r="X7" i="47"/>
  <c r="W7" i="47"/>
  <c r="B27" i="38"/>
  <c r="B26" i="38"/>
  <c r="B25" i="38"/>
  <c r="B24" i="38"/>
  <c r="B23" i="38"/>
  <c r="B22" i="38"/>
  <c r="B21" i="38"/>
  <c r="B20" i="38"/>
  <c r="B19" i="38"/>
  <c r="B18" i="38"/>
  <c r="B17" i="38"/>
  <c r="B16" i="38"/>
  <c r="B15" i="38"/>
  <c r="B14" i="38"/>
  <c r="B13" i="38"/>
  <c r="B12" i="38"/>
  <c r="B11" i="38"/>
  <c r="B10" i="38"/>
  <c r="B9" i="38"/>
  <c r="B8" i="38"/>
  <c r="B7" i="38"/>
  <c r="B6" i="38"/>
  <c r="B5" i="38"/>
  <c r="G24" i="43"/>
  <c r="H24" i="43"/>
  <c r="G25" i="43"/>
  <c r="H25" i="43"/>
  <c r="G26" i="43"/>
  <c r="H26" i="43"/>
  <c r="G27" i="43"/>
  <c r="H27" i="43"/>
  <c r="G28" i="43"/>
  <c r="H28" i="43"/>
  <c r="H23" i="43"/>
  <c r="G23" i="43"/>
  <c r="F24" i="43"/>
  <c r="F25" i="43"/>
  <c r="F26" i="43"/>
  <c r="F27" i="43"/>
  <c r="F28" i="43"/>
  <c r="F23" i="43"/>
  <c r="C24" i="43"/>
  <c r="C25" i="43"/>
  <c r="C26" i="43"/>
  <c r="C27" i="43"/>
  <c r="C28" i="43"/>
  <c r="C23" i="43"/>
  <c r="D28" i="43"/>
  <c r="E28" i="43"/>
  <c r="D24" i="43"/>
  <c r="E24" i="43"/>
  <c r="D25" i="43"/>
  <c r="E25" i="43"/>
  <c r="D26" i="43"/>
  <c r="E26" i="43"/>
  <c r="D27" i="43"/>
  <c r="E27" i="43"/>
  <c r="E23" i="43"/>
  <c r="D23" i="43"/>
  <c r="L24" i="40"/>
  <c r="L25" i="40"/>
  <c r="L26" i="40"/>
  <c r="L27" i="40"/>
  <c r="L28" i="40"/>
  <c r="L23" i="40"/>
  <c r="K24" i="40"/>
  <c r="K25" i="40"/>
  <c r="K26" i="40"/>
  <c r="K27" i="40"/>
  <c r="K28" i="40"/>
  <c r="K23" i="40"/>
  <c r="J24" i="40"/>
  <c r="J25" i="40"/>
  <c r="J26" i="40"/>
  <c r="J27" i="40"/>
  <c r="J28" i="40"/>
  <c r="J23" i="40"/>
  <c r="I24" i="40"/>
  <c r="I25" i="40"/>
  <c r="I26" i="40"/>
  <c r="I27" i="40"/>
  <c r="I28" i="40"/>
  <c r="I23" i="40"/>
  <c r="G24" i="40"/>
  <c r="G25" i="40"/>
  <c r="G26" i="40"/>
  <c r="G27" i="40"/>
  <c r="G28" i="40"/>
  <c r="G23" i="40"/>
  <c r="F28" i="40"/>
  <c r="F27" i="40"/>
  <c r="F26" i="40"/>
  <c r="F25" i="40"/>
  <c r="F24" i="40"/>
  <c r="F23" i="40"/>
  <c r="E24" i="40"/>
  <c r="E25" i="40"/>
  <c r="E26" i="40"/>
  <c r="E27" i="40"/>
  <c r="E28" i="40"/>
  <c r="E23" i="40"/>
  <c r="D24" i="40"/>
  <c r="D25" i="40"/>
  <c r="D26" i="40"/>
  <c r="D27" i="40"/>
  <c r="D28" i="40"/>
  <c r="D23" i="40"/>
  <c r="H24" i="40"/>
  <c r="H25" i="40"/>
  <c r="H26" i="40"/>
  <c r="H27" i="40"/>
  <c r="H28" i="40"/>
  <c r="H23" i="40"/>
  <c r="C24" i="40"/>
  <c r="C25" i="40"/>
  <c r="C26" i="40"/>
  <c r="C27" i="40"/>
  <c r="C28" i="40"/>
  <c r="C23" i="40"/>
  <c r="B24" i="40"/>
  <c r="B25" i="40"/>
  <c r="B26" i="40"/>
  <c r="B27" i="40"/>
  <c r="B28" i="40"/>
  <c r="B23" i="40"/>
  <c r="E27" i="67" l="1"/>
  <c r="F27" i="67"/>
  <c r="H27" i="67"/>
  <c r="G27" i="67"/>
  <c r="H31" i="67"/>
  <c r="F31" i="67"/>
  <c r="D31" i="67"/>
  <c r="G31" i="67"/>
  <c r="B26" i="43"/>
  <c r="B27" i="43"/>
  <c r="B24" i="43"/>
  <c r="B23" i="43"/>
  <c r="B28" i="43"/>
  <c r="B25" i="43"/>
  <c r="E23" i="34" l="1"/>
  <c r="F23" i="34"/>
  <c r="F22" i="34"/>
  <c r="E22" i="34"/>
  <c r="F21" i="34"/>
  <c r="E21" i="34"/>
  <c r="F20" i="34"/>
  <c r="E20" i="34"/>
  <c r="F19" i="34"/>
  <c r="E19" i="34"/>
  <c r="F18" i="34"/>
  <c r="E18" i="34"/>
  <c r="F17" i="34"/>
  <c r="E17" i="34"/>
  <c r="F16" i="34"/>
  <c r="E16" i="34"/>
  <c r="F15" i="34"/>
  <c r="E15" i="34"/>
  <c r="F14" i="34"/>
  <c r="E14" i="34"/>
  <c r="F13" i="34"/>
  <c r="E13" i="34"/>
  <c r="F12" i="34"/>
  <c r="E12" i="34"/>
  <c r="F11" i="34"/>
  <c r="E11" i="34"/>
  <c r="F10" i="34"/>
  <c r="E10" i="34"/>
  <c r="F9" i="34"/>
  <c r="E9" i="34"/>
  <c r="F8" i="34"/>
  <c r="E8" i="34"/>
  <c r="F7" i="34"/>
  <c r="E7" i="34"/>
  <c r="F6" i="34"/>
  <c r="E6" i="34"/>
  <c r="F5" i="34"/>
  <c r="E5" i="34"/>
  <c r="F4" i="34"/>
  <c r="E4" i="34"/>
  <c r="D4" i="34"/>
  <c r="C4" i="34"/>
  <c r="B4" i="34"/>
  <c r="E5" i="32"/>
  <c r="F5" i="32"/>
  <c r="E6" i="32"/>
  <c r="F6" i="32"/>
  <c r="E7" i="32"/>
  <c r="F7" i="32"/>
  <c r="E8" i="32"/>
  <c r="F8" i="32"/>
  <c r="E9" i="32"/>
  <c r="F9" i="32"/>
  <c r="E10" i="32"/>
  <c r="F10" i="32"/>
  <c r="E11" i="32"/>
  <c r="F11" i="32"/>
  <c r="E12" i="32"/>
  <c r="F12" i="32"/>
  <c r="E13" i="32"/>
  <c r="F13" i="32"/>
  <c r="E14" i="32"/>
  <c r="F14" i="32"/>
  <c r="E15" i="32"/>
  <c r="F15" i="32"/>
  <c r="E16" i="32"/>
  <c r="F16" i="32"/>
  <c r="E17" i="32"/>
  <c r="F17" i="32"/>
  <c r="E18" i="32"/>
  <c r="F18" i="32"/>
  <c r="E19" i="32"/>
  <c r="F19" i="32"/>
  <c r="E20" i="32"/>
  <c r="F20" i="32"/>
  <c r="E21" i="32"/>
  <c r="F21" i="32"/>
  <c r="F4" i="32"/>
  <c r="E4" i="32"/>
  <c r="D4" i="32"/>
  <c r="C4" i="32"/>
  <c r="B4" i="32"/>
  <c r="C23" i="31"/>
  <c r="D23" i="31"/>
  <c r="C24" i="31"/>
  <c r="D24" i="31"/>
  <c r="C25" i="31"/>
  <c r="D25" i="31"/>
  <c r="C26" i="31"/>
  <c r="D26" i="31"/>
  <c r="C27" i="31"/>
  <c r="D27" i="31"/>
  <c r="D22" i="31"/>
  <c r="C22" i="31"/>
  <c r="B23" i="31"/>
  <c r="B24" i="31"/>
  <c r="B25" i="31"/>
  <c r="B26" i="31"/>
  <c r="B27" i="31"/>
  <c r="B22" i="31"/>
  <c r="B32" i="29"/>
  <c r="B33" i="29"/>
  <c r="B34" i="29"/>
  <c r="B35" i="29"/>
  <c r="B36" i="29"/>
  <c r="B31" i="29"/>
  <c r="C32" i="29"/>
  <c r="D32" i="29"/>
  <c r="C33" i="29"/>
  <c r="D33" i="29"/>
  <c r="C34" i="29"/>
  <c r="D34" i="29"/>
  <c r="C35" i="29"/>
  <c r="D35" i="29"/>
  <c r="C36" i="29"/>
  <c r="D36" i="29"/>
  <c r="D31" i="29"/>
  <c r="C31" i="29"/>
  <c r="BO13" i="29"/>
  <c r="BN13" i="29"/>
  <c r="BM13" i="29"/>
  <c r="BI13" i="29"/>
  <c r="BH13" i="29"/>
  <c r="BD13" i="29"/>
  <c r="BC13" i="29"/>
  <c r="BB13" i="29"/>
  <c r="AX13" i="29"/>
  <c r="AW13" i="29"/>
  <c r="AS13" i="29"/>
  <c r="AR13" i="29"/>
  <c r="AQ13" i="29"/>
  <c r="AM13" i="29"/>
  <c r="AL13" i="29"/>
  <c r="AH13" i="29"/>
  <c r="AG13" i="29"/>
  <c r="AF13" i="29"/>
  <c r="AB13" i="29"/>
  <c r="AA13" i="29"/>
  <c r="W13" i="29"/>
  <c r="V13" i="29"/>
  <c r="U13" i="29"/>
  <c r="Q13" i="29"/>
  <c r="P13" i="29"/>
  <c r="L13" i="29"/>
  <c r="K13" i="29"/>
  <c r="J13" i="29"/>
  <c r="F13" i="29"/>
  <c r="E13" i="29"/>
  <c r="BO12" i="29"/>
  <c r="BN12" i="29"/>
  <c r="BM12" i="29"/>
  <c r="BI12" i="29"/>
  <c r="BH12" i="29"/>
  <c r="BD12" i="29"/>
  <c r="BC12" i="29"/>
  <c r="BB12" i="29"/>
  <c r="AX12" i="29"/>
  <c r="AW12" i="29"/>
  <c r="AS12" i="29"/>
  <c r="AR12" i="29"/>
  <c r="AQ12" i="29"/>
  <c r="AM12" i="29"/>
  <c r="AL12" i="29"/>
  <c r="AH12" i="29"/>
  <c r="AG12" i="29"/>
  <c r="AF12" i="29"/>
  <c r="AB12" i="29"/>
  <c r="AA12" i="29"/>
  <c r="W12" i="29"/>
  <c r="V12" i="29"/>
  <c r="U12" i="29"/>
  <c r="Q12" i="29"/>
  <c r="P12" i="29"/>
  <c r="L12" i="29"/>
  <c r="K12" i="29"/>
  <c r="J12" i="29"/>
  <c r="F12" i="29"/>
  <c r="E12" i="29"/>
  <c r="BO11" i="29"/>
  <c r="BN11" i="29"/>
  <c r="BM11" i="29"/>
  <c r="BI11" i="29"/>
  <c r="BH11" i="29"/>
  <c r="BD11" i="29"/>
  <c r="BC11" i="29"/>
  <c r="BB11" i="29"/>
  <c r="AX11" i="29"/>
  <c r="AW11" i="29"/>
  <c r="AS11" i="29"/>
  <c r="AR11" i="29"/>
  <c r="AQ11" i="29"/>
  <c r="AM11" i="29"/>
  <c r="AL11" i="29"/>
  <c r="AH11" i="29"/>
  <c r="AG11" i="29"/>
  <c r="AF11" i="29"/>
  <c r="AB11" i="29"/>
  <c r="AA11" i="29"/>
  <c r="W11" i="29"/>
  <c r="V11" i="29"/>
  <c r="U11" i="29"/>
  <c r="Q11" i="29"/>
  <c r="P11" i="29"/>
  <c r="L11" i="29"/>
  <c r="K11" i="29"/>
  <c r="J11" i="29"/>
  <c r="F11" i="29"/>
  <c r="E11" i="29"/>
  <c r="BO10" i="29"/>
  <c r="BN10" i="29"/>
  <c r="BM10" i="29"/>
  <c r="BI10" i="29"/>
  <c r="BH10" i="29"/>
  <c r="BD10" i="29"/>
  <c r="BC10" i="29"/>
  <c r="BB10" i="29"/>
  <c r="AX10" i="29"/>
  <c r="AW10" i="29"/>
  <c r="AS10" i="29"/>
  <c r="AR10" i="29"/>
  <c r="AQ10" i="29"/>
  <c r="AM10" i="29"/>
  <c r="AL10" i="29"/>
  <c r="AH10" i="29"/>
  <c r="AG10" i="29"/>
  <c r="AF10" i="29"/>
  <c r="AB10" i="29"/>
  <c r="AA10" i="29"/>
  <c r="W10" i="29"/>
  <c r="V10" i="29"/>
  <c r="U10" i="29"/>
  <c r="Q10" i="29"/>
  <c r="P10" i="29"/>
  <c r="L10" i="29"/>
  <c r="K10" i="29"/>
  <c r="J10" i="29"/>
  <c r="F10" i="29"/>
  <c r="E10" i="29"/>
  <c r="BO9" i="29"/>
  <c r="BN9" i="29"/>
  <c r="BM9" i="29"/>
  <c r="BI9" i="29"/>
  <c r="BH9" i="29"/>
  <c r="BD9" i="29"/>
  <c r="BC9" i="29"/>
  <c r="BB9" i="29"/>
  <c r="AX9" i="29"/>
  <c r="AW9" i="29"/>
  <c r="AS9" i="29"/>
  <c r="AR9" i="29"/>
  <c r="AQ9" i="29"/>
  <c r="AM9" i="29"/>
  <c r="AL9" i="29"/>
  <c r="AH9" i="29"/>
  <c r="AG9" i="29"/>
  <c r="AF9" i="29"/>
  <c r="AB9" i="29"/>
  <c r="AA9" i="29"/>
  <c r="W9" i="29"/>
  <c r="V9" i="29"/>
  <c r="U9" i="29"/>
  <c r="Q9" i="29"/>
  <c r="P9" i="29"/>
  <c r="L9" i="29"/>
  <c r="K9" i="29"/>
  <c r="J9" i="29"/>
  <c r="F9" i="29"/>
  <c r="E9" i="29"/>
  <c r="BO8" i="29"/>
  <c r="BN8" i="29"/>
  <c r="BM8" i="29"/>
  <c r="BI8" i="29"/>
  <c r="BH8" i="29"/>
  <c r="BD8" i="29"/>
  <c r="BC8" i="29"/>
  <c r="BB8" i="29"/>
  <c r="AX8" i="29"/>
  <c r="AW8" i="29"/>
  <c r="AS8" i="29"/>
  <c r="AR8" i="29"/>
  <c r="AQ8" i="29"/>
  <c r="AM8" i="29"/>
  <c r="AL8" i="29"/>
  <c r="AH8" i="29"/>
  <c r="AG8" i="29"/>
  <c r="AF8" i="29"/>
  <c r="AB8" i="29"/>
  <c r="AA8" i="29"/>
  <c r="W8" i="29"/>
  <c r="V8" i="29"/>
  <c r="U8" i="29"/>
  <c r="Q8" i="29"/>
  <c r="P8" i="29"/>
  <c r="L8" i="29"/>
  <c r="K8" i="29"/>
  <c r="J8" i="29"/>
  <c r="F8" i="29"/>
  <c r="E8" i="29"/>
  <c r="C24" i="28"/>
  <c r="D24" i="28"/>
  <c r="C25" i="28"/>
  <c r="D25" i="28"/>
  <c r="C26" i="28"/>
  <c r="D26" i="28"/>
  <c r="C27" i="28"/>
  <c r="D27" i="28"/>
  <c r="C28" i="28"/>
  <c r="D28" i="28"/>
  <c r="D23" i="28"/>
  <c r="C23" i="28"/>
  <c r="B24" i="28"/>
  <c r="B25" i="28"/>
  <c r="B26" i="28"/>
  <c r="B27" i="28"/>
  <c r="B28" i="28"/>
  <c r="B23" i="28"/>
  <c r="L12" i="28"/>
  <c r="K12" i="28"/>
  <c r="J12" i="28"/>
  <c r="F12" i="28"/>
  <c r="E12" i="28"/>
  <c r="L11" i="28"/>
  <c r="K11" i="28"/>
  <c r="J11" i="28"/>
  <c r="F11" i="28"/>
  <c r="E11" i="28"/>
  <c r="L10" i="28"/>
  <c r="K10" i="28"/>
  <c r="J10" i="28"/>
  <c r="F10" i="28"/>
  <c r="E10" i="28"/>
  <c r="L9" i="28"/>
  <c r="K9" i="28"/>
  <c r="J9" i="28"/>
  <c r="F9" i="28"/>
  <c r="E9" i="28"/>
  <c r="L8" i="28"/>
  <c r="K8" i="28"/>
  <c r="J8" i="28"/>
  <c r="F8" i="28"/>
  <c r="E8" i="28"/>
  <c r="L7" i="28"/>
  <c r="K7" i="28"/>
  <c r="J7" i="28"/>
  <c r="F7" i="28"/>
  <c r="E7" i="28"/>
  <c r="C23" i="26"/>
  <c r="D23" i="26"/>
  <c r="C24" i="26"/>
  <c r="D24" i="26"/>
  <c r="C25" i="26"/>
  <c r="D25" i="26"/>
  <c r="C26" i="26"/>
  <c r="D26" i="26"/>
  <c r="C27" i="26"/>
  <c r="D27" i="26"/>
  <c r="D22" i="26"/>
  <c r="C22" i="26"/>
  <c r="B23" i="26"/>
  <c r="B24" i="26"/>
  <c r="B25" i="26"/>
  <c r="B26" i="26"/>
  <c r="B27" i="26"/>
  <c r="B22" i="26"/>
  <c r="L12" i="26"/>
  <c r="K12" i="26"/>
  <c r="J12" i="26"/>
  <c r="F12" i="26"/>
  <c r="E12" i="26"/>
  <c r="L11" i="26"/>
  <c r="K11" i="26"/>
  <c r="J11" i="26"/>
  <c r="F11" i="26"/>
  <c r="E11" i="26"/>
  <c r="L10" i="26"/>
  <c r="K10" i="26"/>
  <c r="J10" i="26"/>
  <c r="F10" i="26"/>
  <c r="E10" i="26"/>
  <c r="L9" i="26"/>
  <c r="K9" i="26"/>
  <c r="J9" i="26"/>
  <c r="F9" i="26"/>
  <c r="E9" i="26"/>
  <c r="L8" i="26"/>
  <c r="K8" i="26"/>
  <c r="J8" i="26"/>
  <c r="F8" i="26"/>
  <c r="E8" i="26"/>
  <c r="L7" i="26"/>
  <c r="K7" i="26"/>
  <c r="J7" i="26"/>
  <c r="F7" i="26"/>
  <c r="E7" i="26"/>
  <c r="D23" i="25"/>
  <c r="D24" i="25"/>
  <c r="D25" i="25"/>
  <c r="D26" i="25"/>
  <c r="D27" i="25"/>
  <c r="D22" i="25"/>
  <c r="C23" i="25"/>
  <c r="C24" i="25"/>
  <c r="C25" i="25"/>
  <c r="C26" i="25"/>
  <c r="C27" i="25"/>
  <c r="C22" i="25"/>
  <c r="B23" i="25"/>
  <c r="B24" i="25"/>
  <c r="B25" i="25"/>
  <c r="B26" i="25"/>
  <c r="B27" i="25"/>
  <c r="B22" i="25"/>
  <c r="L12" i="25"/>
  <c r="K12" i="25"/>
  <c r="J12" i="25"/>
  <c r="F12" i="25"/>
  <c r="E12" i="25"/>
  <c r="L11" i="25"/>
  <c r="K11" i="25"/>
  <c r="J11" i="25"/>
  <c r="F11" i="25"/>
  <c r="E11" i="25"/>
  <c r="L10" i="25"/>
  <c r="K10" i="25"/>
  <c r="J10" i="25"/>
  <c r="F10" i="25"/>
  <c r="E10" i="25"/>
  <c r="L9" i="25"/>
  <c r="K9" i="25"/>
  <c r="J9" i="25"/>
  <c r="F9" i="25"/>
  <c r="E9" i="25"/>
  <c r="L8" i="25"/>
  <c r="K8" i="25"/>
  <c r="J8" i="25"/>
  <c r="F8" i="25"/>
  <c r="E8" i="25"/>
  <c r="L7" i="25"/>
  <c r="K7" i="25"/>
  <c r="J7" i="25"/>
  <c r="F7" i="25"/>
  <c r="E7" i="25"/>
  <c r="D19" i="24"/>
  <c r="D20" i="24"/>
  <c r="D18" i="24"/>
  <c r="C19" i="24"/>
  <c r="C20" i="24"/>
  <c r="C18" i="24"/>
  <c r="B19" i="24"/>
  <c r="B20" i="24"/>
  <c r="B18" i="24"/>
  <c r="E7" i="24"/>
  <c r="F7" i="24"/>
  <c r="E8" i="24"/>
  <c r="F8" i="24"/>
  <c r="E9" i="24"/>
  <c r="F9" i="24"/>
  <c r="L9" i="24"/>
  <c r="K9" i="24"/>
  <c r="J9" i="24"/>
  <c r="L8" i="24"/>
  <c r="K8" i="24"/>
  <c r="J8" i="24"/>
  <c r="L7" i="24"/>
  <c r="K7" i="24"/>
  <c r="J7" i="24"/>
  <c r="H36" i="70" l="1"/>
  <c r="H35" i="70"/>
  <c r="H34" i="70"/>
  <c r="H33" i="70"/>
  <c r="H32" i="70"/>
  <c r="I27" i="67"/>
  <c r="I30" i="67"/>
  <c r="I32" i="67"/>
  <c r="I29" i="67"/>
  <c r="I31" i="67"/>
  <c r="I28" i="67"/>
  <c r="C29" i="67"/>
  <c r="C30" i="67"/>
  <c r="C28" i="67"/>
  <c r="C32" i="67"/>
  <c r="B32" i="67"/>
  <c r="B30" i="67"/>
  <c r="B28" i="67"/>
  <c r="B29" i="67"/>
  <c r="I34" i="66"/>
  <c r="I33" i="66"/>
  <c r="I39" i="66"/>
  <c r="I38" i="66"/>
  <c r="I37" i="66"/>
  <c r="I36" i="66"/>
  <c r="I35" i="66"/>
  <c r="C36" i="66"/>
  <c r="C34" i="66"/>
  <c r="C39" i="66"/>
  <c r="C38" i="66"/>
  <c r="C37" i="66"/>
  <c r="C35" i="66"/>
  <c r="C33" i="66"/>
  <c r="B35" i="66"/>
  <c r="B34" i="66"/>
  <c r="B39" i="66"/>
  <c r="B38" i="66"/>
  <c r="B37" i="66"/>
  <c r="B36" i="66"/>
  <c r="B33" i="66"/>
  <c r="S6" i="66"/>
  <c r="R6" i="66"/>
  <c r="Q6" i="66"/>
  <c r="P6" i="66"/>
  <c r="O6" i="66"/>
  <c r="N6" i="66"/>
  <c r="M6" i="66"/>
  <c r="L6" i="66"/>
  <c r="K6" i="66"/>
  <c r="J6" i="66"/>
  <c r="I6" i="66"/>
  <c r="H6" i="66"/>
  <c r="G6" i="66"/>
  <c r="F6" i="66"/>
  <c r="E6" i="66"/>
  <c r="D6" i="66"/>
  <c r="C6" i="66"/>
  <c r="B6" i="66"/>
  <c r="H9" i="65"/>
  <c r="H8" i="65"/>
  <c r="H7" i="65"/>
  <c r="H6" i="65"/>
  <c r="H5" i="65"/>
  <c r="H4" i="65"/>
  <c r="G10" i="64"/>
  <c r="G9" i="64"/>
  <c r="G8" i="64"/>
  <c r="G7" i="64"/>
  <c r="G6" i="64"/>
  <c r="G5" i="64"/>
  <c r="H10" i="62"/>
  <c r="H8" i="62"/>
  <c r="H7" i="62"/>
  <c r="H6" i="62"/>
  <c r="H5" i="62"/>
  <c r="H11" i="61"/>
  <c r="H10" i="61"/>
  <c r="H9" i="61"/>
  <c r="H8" i="61"/>
  <c r="H7" i="61"/>
  <c r="H6" i="61"/>
  <c r="H5" i="61"/>
  <c r="H4" i="61"/>
  <c r="B32" i="68" l="1"/>
  <c r="B35" i="68"/>
  <c r="C32" i="66"/>
  <c r="I32" i="70"/>
  <c r="J32" i="70"/>
  <c r="K32" i="70"/>
  <c r="M32" i="70"/>
  <c r="L32" i="70"/>
  <c r="L33" i="70"/>
  <c r="M33" i="70"/>
  <c r="J33" i="70"/>
  <c r="I33" i="70"/>
  <c r="K33" i="70"/>
  <c r="L34" i="70"/>
  <c r="J34" i="70"/>
  <c r="I34" i="70"/>
  <c r="K34" i="70"/>
  <c r="M34" i="70"/>
  <c r="J35" i="70"/>
  <c r="M35" i="70"/>
  <c r="K35" i="70"/>
  <c r="L35" i="70"/>
  <c r="I35" i="70"/>
  <c r="M36" i="70"/>
  <c r="J36" i="70"/>
  <c r="I36" i="70"/>
  <c r="K36" i="70"/>
  <c r="L36" i="70"/>
  <c r="I31" i="68"/>
  <c r="M31" i="68" s="1"/>
  <c r="B34" i="68"/>
  <c r="C31" i="68"/>
  <c r="E31" i="68" s="1"/>
  <c r="B37" i="68"/>
  <c r="B33" i="68"/>
  <c r="B36" i="68"/>
  <c r="M32" i="67"/>
  <c r="K32" i="67"/>
  <c r="J32" i="67"/>
  <c r="L32" i="67"/>
  <c r="H32" i="67"/>
  <c r="G32" i="67"/>
  <c r="F32" i="67"/>
  <c r="D32" i="67"/>
  <c r="E32" i="67"/>
  <c r="N30" i="67"/>
  <c r="K30" i="67"/>
  <c r="M30" i="67"/>
  <c r="L30" i="67"/>
  <c r="J30" i="67"/>
  <c r="H28" i="67"/>
  <c r="E28" i="67"/>
  <c r="D28" i="67"/>
  <c r="F28" i="67"/>
  <c r="G28" i="67"/>
  <c r="F30" i="67"/>
  <c r="G30" i="67"/>
  <c r="D30" i="67"/>
  <c r="E30" i="67"/>
  <c r="H30" i="67"/>
  <c r="D29" i="67"/>
  <c r="G29" i="67"/>
  <c r="H29" i="67"/>
  <c r="E29" i="67"/>
  <c r="F29" i="67"/>
  <c r="K28" i="67"/>
  <c r="J28" i="67"/>
  <c r="L28" i="67"/>
  <c r="M28" i="67"/>
  <c r="J27" i="67"/>
  <c r="M27" i="67"/>
  <c r="K27" i="67"/>
  <c r="L27" i="67"/>
  <c r="N29" i="67"/>
  <c r="J29" i="67"/>
  <c r="L29" i="67"/>
  <c r="K29" i="67"/>
  <c r="M29" i="67"/>
  <c r="N27" i="67"/>
  <c r="N32" i="67"/>
  <c r="N28" i="67"/>
  <c r="D39" i="66"/>
  <c r="H39" i="66"/>
  <c r="G39" i="66"/>
  <c r="F39" i="66"/>
  <c r="E39" i="66"/>
  <c r="H34" i="66"/>
  <c r="G34" i="66"/>
  <c r="F34" i="66"/>
  <c r="E34" i="66"/>
  <c r="D34" i="66"/>
  <c r="N34" i="66"/>
  <c r="J34" i="66"/>
  <c r="K34" i="66"/>
  <c r="L34" i="66"/>
  <c r="M34" i="66"/>
  <c r="H36" i="66"/>
  <c r="G36" i="66"/>
  <c r="F36" i="66"/>
  <c r="E36" i="66"/>
  <c r="D36" i="66"/>
  <c r="M39" i="66"/>
  <c r="N39" i="66"/>
  <c r="J39" i="66"/>
  <c r="K39" i="66"/>
  <c r="L39" i="66"/>
  <c r="J35" i="66"/>
  <c r="K35" i="66"/>
  <c r="L35" i="66"/>
  <c r="M35" i="66"/>
  <c r="N35" i="66"/>
  <c r="H38" i="66"/>
  <c r="G38" i="66"/>
  <c r="F38" i="66"/>
  <c r="E38" i="66"/>
  <c r="D38" i="66"/>
  <c r="K33" i="66"/>
  <c r="L33" i="66"/>
  <c r="M33" i="66"/>
  <c r="N33" i="66"/>
  <c r="J33" i="66"/>
  <c r="I32" i="66"/>
  <c r="J32" i="66" s="1"/>
  <c r="H33" i="66"/>
  <c r="G33" i="66"/>
  <c r="F33" i="66"/>
  <c r="E33" i="66"/>
  <c r="D33" i="66"/>
  <c r="L36" i="66"/>
  <c r="M36" i="66"/>
  <c r="N36" i="66"/>
  <c r="J36" i="66"/>
  <c r="K36" i="66"/>
  <c r="H35" i="66"/>
  <c r="G35" i="66"/>
  <c r="F35" i="66"/>
  <c r="E35" i="66"/>
  <c r="D35" i="66"/>
  <c r="J37" i="66"/>
  <c r="K37" i="66"/>
  <c r="L37" i="66"/>
  <c r="M37" i="66"/>
  <c r="N37" i="66"/>
  <c r="E32" i="66"/>
  <c r="E37" i="66"/>
  <c r="F37" i="66"/>
  <c r="H37" i="66"/>
  <c r="G37" i="66"/>
  <c r="D37" i="66"/>
  <c r="J38" i="66"/>
  <c r="K38" i="66"/>
  <c r="L38" i="66"/>
  <c r="M38" i="66"/>
  <c r="N38" i="66"/>
  <c r="B32" i="66"/>
  <c r="M31" i="70"/>
  <c r="J4" i="65"/>
  <c r="I4" i="65"/>
  <c r="J5" i="65"/>
  <c r="I5" i="65"/>
  <c r="J6" i="65"/>
  <c r="I6" i="65"/>
  <c r="J7" i="65"/>
  <c r="I7" i="65"/>
  <c r="J8" i="65"/>
  <c r="I8" i="65"/>
  <c r="J9" i="65"/>
  <c r="I9" i="65"/>
  <c r="G4" i="64"/>
  <c r="H4" i="64" s="1"/>
  <c r="I5" i="64"/>
  <c r="H5" i="64"/>
  <c r="I6" i="64"/>
  <c r="H6" i="64"/>
  <c r="I7" i="64"/>
  <c r="H7" i="64"/>
  <c r="I8" i="64"/>
  <c r="H8" i="64"/>
  <c r="I9" i="64"/>
  <c r="H9" i="64"/>
  <c r="I10" i="64"/>
  <c r="H10" i="64"/>
  <c r="H4" i="62"/>
  <c r="I4" i="62" s="1"/>
  <c r="J5" i="62"/>
  <c r="I5" i="62"/>
  <c r="J6" i="62"/>
  <c r="I6" i="62"/>
  <c r="J7" i="62"/>
  <c r="I7" i="62"/>
  <c r="J8" i="62"/>
  <c r="I8" i="62"/>
  <c r="J10" i="62"/>
  <c r="I10" i="62"/>
  <c r="J4" i="61"/>
  <c r="I4" i="61"/>
  <c r="J5" i="61"/>
  <c r="I5" i="61"/>
  <c r="J6" i="61"/>
  <c r="I6" i="61"/>
  <c r="J7" i="61"/>
  <c r="I7" i="61"/>
  <c r="J8" i="61"/>
  <c r="I8" i="61"/>
  <c r="J9" i="61"/>
  <c r="I9" i="61"/>
  <c r="J10" i="61"/>
  <c r="I10" i="61"/>
  <c r="J11" i="61"/>
  <c r="I11" i="61"/>
  <c r="N31" i="68" l="1"/>
  <c r="L31" i="68"/>
  <c r="J31" i="68"/>
  <c r="K31" i="68"/>
  <c r="J4" i="62"/>
  <c r="L32" i="66"/>
  <c r="F31" i="68"/>
  <c r="D31" i="68"/>
  <c r="G31" i="68"/>
  <c r="B31" i="68"/>
  <c r="H31" i="68"/>
  <c r="M32" i="66"/>
  <c r="G32" i="66"/>
  <c r="H32" i="66"/>
  <c r="K32" i="66"/>
  <c r="F32" i="66"/>
  <c r="N32" i="66"/>
  <c r="D32" i="66"/>
  <c r="I4" i="64"/>
</calcChain>
</file>

<file path=xl/sharedStrings.xml><?xml version="1.0" encoding="utf-8"?>
<sst xmlns="http://schemas.openxmlformats.org/spreadsheetml/2006/main" count="2561" uniqueCount="499">
  <si>
    <t>3. Educação para Igualdade e Cidadania</t>
  </si>
  <si>
    <t>Tabela</t>
  </si>
  <si>
    <t>Indicador</t>
  </si>
  <si>
    <t>Fonte</t>
  </si>
  <si>
    <t>3.1</t>
  </si>
  <si>
    <t>Taxa de alfabetização das pessoas de 15 anos ou mais de idade, por sexo e grupos de idade, segundo as Grandes Regiões -  2º trimestre de 2023</t>
  </si>
  <si>
    <t xml:space="preserve"> IBGE/ PNAD C </t>
  </si>
  <si>
    <t>3.2</t>
  </si>
  <si>
    <t xml:space="preserve">Taxa de alfabetização das pessoas de 15 anos ou mais de idade, por sexo e situação do domicílio, segundo os grupos de idade - Brasil - 2º trimestre de 2023 </t>
  </si>
  <si>
    <t>3.3</t>
  </si>
  <si>
    <t>Taxa de alfabetização das pessoas de 15 anos ou mais de idade, por sexo e cor ou raça, segundo os grupos de idade - Brasil – 2º trimestre de 2023</t>
  </si>
  <si>
    <t>3.4</t>
  </si>
  <si>
    <t>Número médio de anos de estudo das pessoas de 15 anos ou mais de idade, por cor ou raça, segundo o sexo - Brasil - 2º trimestre de 2023</t>
  </si>
  <si>
    <t xml:space="preserve">3.5 </t>
  </si>
  <si>
    <t>Taxa de frequência bruta à creche ou pré-escola das crianças de 0 a 5 anos de idade, por sexo e grupos de idade, segundo as Grandes Regiões – 2º trimestre de 2023</t>
  </si>
  <si>
    <t>3.6</t>
  </si>
  <si>
    <t>Taxa ajustada de frequência escolar líquida das pessoas de 6 a 24 anos de idade, por sexo e grupos de idade, segundo as Grandes Regiões – 2º trimestre de 2023</t>
  </si>
  <si>
    <t>3.7</t>
  </si>
  <si>
    <t>Taxa ajustada de frequência escolar líquida das pessoas de 6 a 24 anos de idade, por sexo e grupos de idade, segundo a cor ou raça - Brasil – 2º trimestre de 2023</t>
  </si>
  <si>
    <t>3.8</t>
  </si>
  <si>
    <t>Distribuição percentual das pessoas de 25 anos ou mais de idade, por sexo, segundo o nível de instrução - Brasil - 2º trimestre de 2023</t>
  </si>
  <si>
    <t>3.9.a</t>
  </si>
  <si>
    <t>Crianças de 0 a 3 anos de idade que não frequentam creche ou escola, total e distribuição percentual, por motivo de não frequentar, segundo as Grandes Regiões – 2º trimestre de 2023</t>
  </si>
  <si>
    <t>IBGE/PNAD C</t>
  </si>
  <si>
    <t>3.9.b</t>
  </si>
  <si>
    <t>Crianças de 0 a 3 anos de idade que não frequentam creche ou escola, total e distribuição percentual, por motivo de não frequentar, segundo as Grandes Regiões – 2º trimestre de 2022</t>
  </si>
  <si>
    <t>3.10.a</t>
  </si>
  <si>
    <t>Pessoas de 14 a 29 anos que nunca frequentaram escola ou que já frequentaram e não concluíram o ensino médio ou curso equivalente, total e distribuição percentual, por sexo e cor ou raça, segundo o principal motivo de ter deixado ou nunca ter frequentado escola - Brasil -  2º trimestre de 2023</t>
  </si>
  <si>
    <t>3.10.b</t>
  </si>
  <si>
    <t>Pessoas de 14 a 29 anos que nunca frequentaram escola ou que já frequentaram e não concluíram o ensino médio ou curso equivalente, total e distribuição percentual, por sexo e cor ou raça, segundo o principal motivo de ter deixado ou nunca ter frequentado escola - Brasil -  2º trimestre de 2022</t>
  </si>
  <si>
    <t>3.11.a</t>
  </si>
  <si>
    <t>Pessoas de 15 a 29 anos de idade com nível de instrução inferior ao médio completo e que não frequentam escola, curso técnico, normal (magistério), pré-vestibular ou curso de qualificação profissional, total e distribuição percentual, por sexo e cor ou raça, segundo o principal motivo de atualmente não frequentar - Brasil -  2º trimestre de 2023</t>
  </si>
  <si>
    <t>3.11.b</t>
  </si>
  <si>
    <t>Pessoas de 15 a 29 anos de idade com nível de instrução inferior ao médio completo e que não frequentam escola, curso técnico, normal (magistério), pré-vestibular ou curso de qualificação profissional, total e distribuição percentual, por sexo e cor ou raça, segundo o principal motivo de atualmente não frequentar - Brasil  -  2º trimestre de 2022</t>
  </si>
  <si>
    <t>3.12.a</t>
  </si>
  <si>
    <t>Pessoas de 15 a 29 anos de idade com o ensino médio completo ou superior incompleto que não frequentam escola, curso técnico, normal (magistério), pré-vestibular ou curso de qualificação profissional, total e distribuição percentual, por sexo e cor ou raça, segundo o principal motivo de atualmente não frequentar - Brasil-  2º trimestre de 2023</t>
  </si>
  <si>
    <t>3.12.b</t>
  </si>
  <si>
    <t>Pessoas de 15 a 29 anos de idade com o ensino médio completo ou superior incompleto que não frequentam escola, curso técnico, normal (magistério), pré-vestibular ou curso de qualificação profissional, total e distribuição percentual, por sexo e cor ou raça, segundo o principal motivo de atualmente não frequentar - Brasil- 2º trimestre de 2022</t>
  </si>
  <si>
    <t>3.13</t>
  </si>
  <si>
    <t>Taxa de analfabetismo das pessoas de 15 anos ou mais de idade, por sexo e existência de deficiência, segundo as Grandes Regiões – 3º trimestre de 2022</t>
  </si>
  <si>
    <t>3.14</t>
  </si>
  <si>
    <t>Taxa de escolarização das pessoas de 6 anos ou mais de idade, por existência de deficiência e sexo, segundo os grupos de idade - Brasil -  3º trimestre de 2022</t>
  </si>
  <si>
    <t>3.15</t>
  </si>
  <si>
    <t>Taxa ajustada de frequência escolar líquida das pessoas de 6 a 24 anos de idade, por existência de deficiência e sexo, segundo a faixa etária ideal por curso frequentado - Brasil - 3º trimestre de 2022</t>
  </si>
  <si>
    <t>3.16</t>
  </si>
  <si>
    <t>Taxa de alfabetização das pessoas indígenas de 15 anos ou mais de idade, por Grandes Regiões e sexo, segundo os grupos de idade - 2022</t>
  </si>
  <si>
    <t>IBGE/Censo Demográfico</t>
  </si>
  <si>
    <t>3.17</t>
  </si>
  <si>
    <t>Taxa de alfabetização das pessoas quilombolas de 15 anos ou mais de idade, por Grandes Regiões e sexo, segundo os grupos de idade - 2022</t>
  </si>
  <si>
    <t>3.18</t>
  </si>
  <si>
    <t>Proporção de pessoas matriculadas em tempo integral em relação ao total de pessoas matriculadas e distribuição percentual por sexo, segundo o nível de ensino – Brasil - 2023</t>
  </si>
  <si>
    <t>INEP/Censo Escolar</t>
  </si>
  <si>
    <t>3.19</t>
  </si>
  <si>
    <t>Proporção de pessoas matriculadas na educação infantil em tempo integral em relação ao total de pessoas matriculadas na educação infantil e distribuição percentual por sexo, segundo as Grandes Regiões - 2023</t>
  </si>
  <si>
    <t>3.20</t>
  </si>
  <si>
    <t>Proporção de pessoas matriculadas no ensino fundamental em tempo integral em relação ao total de pessoas matriculadas no ensino fundamental e distribuição percentual por sexo, segundo as Grandes Regiões - 2023</t>
  </si>
  <si>
    <t>3.21</t>
  </si>
  <si>
    <t>Proporção de pessoas matriculadas no ensino médio em tempo integral em relação ao total de pessoas matriculadas no ensino médio e distribuição percentual por sexo, segundo as Grandes Regiões - 2023</t>
  </si>
  <si>
    <t>3.22</t>
  </si>
  <si>
    <t>Proporção de pessoas matriculadas no ensino médio técnico integrado à educação profissional com relação ao total de pessoas matriculadas no ensino médio e distribuição percentual por sexo, segundo as Grandes Regiões – 2023</t>
  </si>
  <si>
    <t>3.23</t>
  </si>
  <si>
    <t xml:space="preserve">Pessoas matriculadas na educação profissional, total e distribuição percentual por sexo, segundo as Grandes Regiões – 2023 </t>
  </si>
  <si>
    <t>3.24</t>
  </si>
  <si>
    <t>Pessoas matriculadas em cursos profissionalizantes, total e distribuição percentual por sexo, segundo a grande área – Brasil - 2023</t>
  </si>
  <si>
    <t>3.25</t>
  </si>
  <si>
    <t>Pessoas concluintes de cursos profissionalizantes, total e distribuição percentual por sexo, segundo a grande área – Brasil - 2023</t>
  </si>
  <si>
    <t>3.26</t>
  </si>
  <si>
    <t>Docentes em exercício na Educação Básica, total e distribuição percentual, por sexo e cor ou raça, segundo as Grandes Regiões - 2023</t>
  </si>
  <si>
    <t>3.27</t>
  </si>
  <si>
    <t>Docentes em exercício na Educação Básica, total e proporçãol, por sexo e nível de ensino, segundo as Grandes Regiões - 2023</t>
  </si>
  <si>
    <t>3.28</t>
  </si>
  <si>
    <t>Matrículas na Educação de Jovens e Adultos, total e distribuição percentual, por sexo e faixa etária, segundo as Grandes Regiões - 2023</t>
  </si>
  <si>
    <t>3.29</t>
  </si>
  <si>
    <t>Taxa de evasão escolar, por sexo, grupamento de série e níveis de ensino Fundamental e Médio, segundo as Grandes Regiões - 2020/2021</t>
  </si>
  <si>
    <t>3.30</t>
  </si>
  <si>
    <t>Taxa de promoção escolar, por sexo, grupamento de série e níveis de ensino Fundamental e Médio, segundo as Grandes Regiões - 2020/2021</t>
  </si>
  <si>
    <t>3.31</t>
  </si>
  <si>
    <t>Taxa de repetência escolar, por sexo, grupamento de série e níveis de ensino Fundamental e Médio, segundo as Grandes Regiões - 2020/2021</t>
  </si>
  <si>
    <t>3.32</t>
  </si>
  <si>
    <t>Taxa de migração para EJA, por sexo, grupamento de série e níveis de ensino Fundamental e Médio, segundo as Grandes Regiões - 2020/2021</t>
  </si>
  <si>
    <t>3.33</t>
  </si>
  <si>
    <t>Taxa de evasão escolar, por sexo e cor ou raça e níveis de ensino Fundamental e Médio, segundo as Grandes Regiões - 2020/2021</t>
  </si>
  <si>
    <t>3.34</t>
  </si>
  <si>
    <t>Taxa de promoção escolar, por sexo e cor ou raça e níveis de ensino Fundamental e Médio, segundo as Grandes Regiões - 2020/2021</t>
  </si>
  <si>
    <t>3.35</t>
  </si>
  <si>
    <t>Taxa de repetência escolar, por sexo e cor ou raça e níveis de ensino Fundamental e Médio, segundo as Grandes Regiões - 2020/2021</t>
  </si>
  <si>
    <t>3.36</t>
  </si>
  <si>
    <t>Taxa de migração para EJA, por sexo e cor ou raça e níveis de ensino Fundamental e Médio, segundo as Grandes Regiões - 2020/2021</t>
  </si>
  <si>
    <t>3.37</t>
  </si>
  <si>
    <t>Matrículas, ingressos e concluintes nos cursos de graduação do ensino superior (cursos presenciais e à distância), total e distribuição percentual, segundo o sexo - Brasil - 2022</t>
  </si>
  <si>
    <t>INEP/Censo Educação Superior</t>
  </si>
  <si>
    <t>3.38</t>
  </si>
  <si>
    <t>Matrículas em cursos de graduação do ensino superior (cursos presenciais e à distância) com maior número de matrículas e cursos STEM (Ciência, Tecnologia, Engenharia e Matemática), total e distribuição percentual por sexo, segundo o curso - Brasil - 2022</t>
  </si>
  <si>
    <t>3.39</t>
  </si>
  <si>
    <t>Docentes em exercício na Educação Superior, total e distribuição percentual, por sexo e cor ou raça, segundo as Grandes Regiões -2022</t>
  </si>
  <si>
    <t>3.40</t>
  </si>
  <si>
    <t>Docentes em exercício na Educação Superior, total e proporção, por sexo e nível de ensino, segundo as Grandes Regiões - 2022</t>
  </si>
  <si>
    <t>3.41</t>
  </si>
  <si>
    <t>Bolsas-ano concedidas pelo CNPq no país, total e distribuição percentual por sexo, segundo as principais modalidades - Brasil - 2023</t>
  </si>
  <si>
    <t>CNPq</t>
  </si>
  <si>
    <t>3.42</t>
  </si>
  <si>
    <t>Bolsas-ano concedidas pelo CNPq no exterior, total e distribuição percentual por sexo, segundo as principais modalidades - Brasil - 2023</t>
  </si>
  <si>
    <t>3.43</t>
  </si>
  <si>
    <t>Bolsas-ano de Produtividade em Pesquisa concedidas pelo CNPq, total e distribuição percentual por sexo, segundo a categoria/nível – Brasil</t>
  </si>
  <si>
    <t>3.44</t>
  </si>
  <si>
    <t>Bolsas-ano no país e no exterior, total e distribuição percentual por sexo, segundo as Grandes Regiões - 2023</t>
  </si>
  <si>
    <t>3.45</t>
  </si>
  <si>
    <t>Bolsas-ano concedidas pelo CNPq no país, por sexo e cor ou raça, segundo as principais modalidades - Brasil - 2023</t>
  </si>
  <si>
    <t>3.46</t>
  </si>
  <si>
    <t>Bolsas-ano concedidas pelo CNPq no exterior, por sexo e cor ou raça, segundo as principais modalidades - Brasil - 2023</t>
  </si>
  <si>
    <t>3.47</t>
  </si>
  <si>
    <t>Bolsas-ano de Produtividade em Pesquisa concedidas pelo CNPq, por sexo e cor ou raça, segundo a categoria/nível - Brasil - 2023</t>
  </si>
  <si>
    <t>3.48</t>
  </si>
  <si>
    <t>Bolsas-ano no país e no exterior, por sexo e cor ou raça, segundo as Grandes Regiões - 2023</t>
  </si>
  <si>
    <t>Tabela 3.1 - Taxa de alfabetização das pessoas de 15 anos ou mais de idade, por sexo e grupos de idade, segundo as Grandes Regiões – 2º trimestre de 2023</t>
  </si>
  <si>
    <t>Grandes Regiões</t>
  </si>
  <si>
    <t>Taxa de alfabetização das pessoas de 15 anos ou mais de idade (%)</t>
  </si>
  <si>
    <t>Total</t>
  </si>
  <si>
    <t>Mulheres</t>
  </si>
  <si>
    <t>Homens</t>
  </si>
  <si>
    <t>15 a 24 anos</t>
  </si>
  <si>
    <t>25 a 49 anos</t>
  </si>
  <si>
    <t>50 anos ou mais</t>
  </si>
  <si>
    <t xml:space="preserve">       Brasil</t>
  </si>
  <si>
    <t>Norte</t>
  </si>
  <si>
    <t>Nordeste</t>
  </si>
  <si>
    <t>Sudeste</t>
  </si>
  <si>
    <t>Sul</t>
  </si>
  <si>
    <t>Centro-Oeste</t>
  </si>
  <si>
    <t>Fonte: IBGE, Pesquisa Nacional por Amostra de Domicílios Contínua.</t>
  </si>
  <si>
    <t>Tabela 3.2 - Taxa de alfabetização das pessoas de 15 anos ou mais de idade, por sexo e situação do domicílio, segundo os grupos de idade - Brasil – 2º trimestre de 2023</t>
  </si>
  <si>
    <t>Grupos de idade</t>
  </si>
  <si>
    <t>Urbano</t>
  </si>
  <si>
    <t>Rural</t>
  </si>
  <si>
    <t>50 a 59 anos</t>
  </si>
  <si>
    <t>60 a 69 anos</t>
  </si>
  <si>
    <t>70 ou mais</t>
  </si>
  <si>
    <t>Tabela 3.3 - Taxa de alfabetização das pessoas de 15 anos ou mais de idade, por sexo e cor ou raça, segundo os grupos de idade - Brasil – 2º trimestre de 2023</t>
  </si>
  <si>
    <t>Total¹</t>
  </si>
  <si>
    <t>Branca</t>
  </si>
  <si>
    <t>Preta ou parda</t>
  </si>
  <si>
    <t xml:space="preserve">1 - Inclusive as pessoas que se declararam Indígenas, amarelas e ignoradas. </t>
  </si>
  <si>
    <t>Tabela 3.4 - Número médio de anos de estudo das pessoas de 15 anos ou mais de idade, por cor ou raça, segundo o sexo - Brasil - 2º trimestre de 2023</t>
  </si>
  <si>
    <t>Sexo</t>
  </si>
  <si>
    <t>Número médio de anos de estudo</t>
  </si>
  <si>
    <t>Cor ou raça</t>
  </si>
  <si>
    <t>Tabela 3.5 - Taxa de frequência bruta à creche ou pré-escola das crianças de 0 a 5 anos de idade, por sexo e grupos de idade, segundo as Grandes Regiões – 2º trimestre de 2023</t>
  </si>
  <si>
    <t>Taxa de frequência bruta à creche ou pré-escola das crianças de 0 a 5 anos de idade (%)</t>
  </si>
  <si>
    <t>0 a 3 anos</t>
  </si>
  <si>
    <t>4 e 5 anos</t>
  </si>
  <si>
    <t>Meninas</t>
  </si>
  <si>
    <t>Meninos</t>
  </si>
  <si>
    <t>Tabela 3.6 - Taxa ajustada de frequência escolar líquida das pessoas de 6 a 24 anos de idade, por sexo e grupos de idade, segundo as Grandes Regiões – 2º trimestre de 2023</t>
  </si>
  <si>
    <t>Taxa ajustada de frequência escolar líquida das pessoas de 6 a 24 anos de idade (%)</t>
  </si>
  <si>
    <t>6 a 14 anos no ensino fundamental</t>
  </si>
  <si>
    <t>15 a 17 anos no ensino médio</t>
  </si>
  <si>
    <t>18 a 24 anos no ensino superior</t>
  </si>
  <si>
    <t>Tabela 3.7 - Taxa ajustada de frequência escolar líquida das pessoas de 6 a 24 anos de idade, por sexo e grupos de idade, segundo a cor ou raça - Brasil – 2º trimestre de 2023</t>
  </si>
  <si>
    <t>Cor ou Raça</t>
  </si>
  <si>
    <r>
      <t xml:space="preserve">      Total</t>
    </r>
    <r>
      <rPr>
        <b/>
        <vertAlign val="superscript"/>
        <sz val="12"/>
        <rFont val="Verdana"/>
        <family val="2"/>
      </rPr>
      <t>1</t>
    </r>
  </si>
  <si>
    <t>1 - Inclusive as pessoas sem declaração de cor ou que se declararam indígenas ou amarelas.</t>
  </si>
  <si>
    <t>Tabela 3.8 - Pessoas de 25 anos ou mais de idade, total e distribuição percentual por sexo, segundo o nível de instrução - Brasil - 2º trimestre de 2023</t>
  </si>
  <si>
    <t>Nível de instrução</t>
  </si>
  <si>
    <t>Pessoas de 25 anos ou mais de idade</t>
  </si>
  <si>
    <t>Total (1000 pessoas)</t>
  </si>
  <si>
    <t>Distribuição (%)</t>
  </si>
  <si>
    <t>Sem instrução</t>
  </si>
  <si>
    <t>Ensino fundamental incompleto ou equivalente</t>
  </si>
  <si>
    <t>Ensino fundamental completo ou equivalente</t>
  </si>
  <si>
    <t>Ensino médio incompleto ou equivalente</t>
  </si>
  <si>
    <t>Ensino médio completo ou equivalente</t>
  </si>
  <si>
    <t>Ensino superior incompleto ou equivalente</t>
  </si>
  <si>
    <t>Superior completo</t>
  </si>
  <si>
    <t>Tabela 3.9.a - Crianças de 0 a 3 anos de idade que não frequentam creche ou escola, total e distribuição percentual, por motivo de não frequentar, segundo as Grandes Regiões – 2º trimestre de 2023</t>
  </si>
  <si>
    <t>Crianças de 0 a 3 anos de idade que não frequentam creche ou escola</t>
  </si>
  <si>
    <t>Distribuição percentual (%)</t>
  </si>
  <si>
    <t>Não tem escola/creche na localidade, fatla de vaga ou a escola não aceita a criança por conta da idade</t>
  </si>
  <si>
    <t>Por opção dos pais ou responsáveis</t>
  </si>
  <si>
    <t>Outro motivo</t>
  </si>
  <si>
    <t>Tabela 3.9.b - Crianças de 0 a 3 anos de idade que não frequentam creche ou escola, total e distribuição percentual, por motivo de não frequentar, segundo as Grandes Regiões – 2º trimestre de 2022</t>
  </si>
  <si>
    <t>Tabela 3.10.a - Pessoas de 14 a 29 anos que nunca frequentaram escola ou que já frequentaram e não concluíram o ensino médio ou curso equivalente, total e distribuição percentual, por sexo e cor ou raça, segundo o principal motivo de ter deixado ou nunca ter frequentado escola - Brasil -  2º trimestre de 2023</t>
  </si>
  <si>
    <t>Principal motivo de ter deixado ou nunca ter frequentado escola</t>
  </si>
  <si>
    <t>Pessoas de 14 a 29 anos que nunca frequentaram escola ou que já frequentaram e não concluíram o ensino médio ou curso equivalente</t>
  </si>
  <si>
    <r>
      <rPr>
        <sz val="12"/>
        <color rgb="FF000000"/>
        <rFont val="Verdana"/>
        <family val="2"/>
      </rPr>
      <t>Total</t>
    </r>
    <r>
      <rPr>
        <vertAlign val="superscript"/>
        <sz val="12"/>
        <color rgb="FF000000"/>
        <rFont val="Verdana"/>
        <family val="2"/>
      </rPr>
      <t xml:space="preserve">1 </t>
    </r>
    <r>
      <rPr>
        <sz val="12"/>
        <color rgb="FF000000"/>
        <rFont val="Verdana"/>
        <family val="2"/>
      </rPr>
      <t>(1000 pessoas)</t>
    </r>
  </si>
  <si>
    <t>Sexo e cor ou raça</t>
  </si>
  <si>
    <t>Mulheres brancas</t>
  </si>
  <si>
    <t>Mulheres pretas ou pardas</t>
  </si>
  <si>
    <t>Homens brancos</t>
  </si>
  <si>
    <t>Homens pretos ou pardos</t>
  </si>
  <si>
    <t>Precisava trabalhar</t>
  </si>
  <si>
    <t>Não tinha escola na localidade, vaga ou turno desejado</t>
  </si>
  <si>
    <t>Por gravidez</t>
  </si>
  <si>
    <t>-</t>
  </si>
  <si>
    <t>Tinha de realizar afazeres domésticos ou cuidar de crianças, adolescentes, idodos ou pessoas com deficiência</t>
  </si>
  <si>
    <t>Problemas de saúde permanente</t>
  </si>
  <si>
    <t>Não tinha interesse em estudar</t>
  </si>
  <si>
    <t>Outros motivos</t>
  </si>
  <si>
    <t>Tabela 3.10.b - Pessoas de 14 a 29 anos que nunca frequentaram escola ou que já frequentaram e não concluíram o ensino médio ou curso equivalente, total e distribuição percentual, por sexo e cor ou raça, segundo o principal motivo de ter deixado ou nunca ter frequentado escola - Brasil -  2º trimestre de 2022</t>
  </si>
  <si>
    <r>
      <t>Total</t>
    </r>
    <r>
      <rPr>
        <vertAlign val="superscript"/>
        <sz val="12"/>
        <rFont val="Verdana"/>
        <family val="2"/>
      </rPr>
      <t>1</t>
    </r>
    <r>
      <rPr>
        <sz val="12"/>
        <rFont val="Verdana"/>
        <family val="2"/>
      </rPr>
      <t xml:space="preserve"> (1000 pessoas)</t>
    </r>
  </si>
  <si>
    <t>Tabela 3.11.a - Pessoas de 15 a 29 anos de idade com nível de instrução inferior ao médio completo e que não frequentam escola, curso técnico, normal (magistério), pré-vestibular ou curso de qualificação profissional, total e distribuição percentual, por sexo e cor ou raça, segundo o principal motivo de atualmente não frequentar - Brasil -  2º trimestre de 2023</t>
  </si>
  <si>
    <t>Principal motivo de atualmente não frequentar escola ou outro curso</t>
  </si>
  <si>
    <t>Pessoas de 15 a 29 anos de idade com nível de instrução inferior ao médio completo e que não frequentam escola, curso técnico, normal (magistério), pré-vestibular ou curso de qualificação profissional</t>
  </si>
  <si>
    <t xml:space="preserve">                                       Total</t>
  </si>
  <si>
    <t>Precisa trabalhar</t>
  </si>
  <si>
    <t>Não tem escola na localidade, vaga, o curso de interesse ou o turno desejado</t>
  </si>
  <si>
    <t>Falta de dinheiro para pagar as despesas (mensalidade, transporte, material escolar etc)</t>
  </si>
  <si>
    <t>Por ter que cuidar dos afazeres domésticos ou de criança, adolescente, idoso ou pessoa com necessidades especiais</t>
  </si>
  <si>
    <t>Não tem interesse</t>
  </si>
  <si>
    <t>Tabela 3.11.b - Pessoas de 15 a 29 anos de idade com nível de instrução inferior ao médio completo e que não frequentam escola, curso técnico, normal (magistério), pré-vestibular ou curso de qualificação profissional, total e distribuição percentual, por sexo e cor ou raça, segundo o principal motivo de atualmente não frequentar - Brasil -  2º trimestre de 2022</t>
  </si>
  <si>
    <t>Tabela 3.12.a - Pessoas de 15 a 29 anos de idade com o ensino médio completo ou superior incompleto que não frequentam escola, curso técnico, normal (magistério), pré-vestibular ou curso de qualificação profissional, total e distribuição percentual, por sexo e cor ou raça, segundo o principal motivo de atualmente não frequentar - Brasil -  2º trimestre de 2023</t>
  </si>
  <si>
    <t>Pessoas de 15 a 29 anos de idade com o ensino médio completo ou superior incompleto que não frequentam escola, curso técnico, normal (magistério), pré-vestibular ou curso de qualificação profissional</t>
  </si>
  <si>
    <t>Estudando para concurso ou estudando por conta própria para vestibular/ENEM</t>
  </si>
  <si>
    <t>Por já ter concluído o nível de estudo que desejava</t>
  </si>
  <si>
    <t>Tabela 3.12.b - Pessoas de 15 a 29 anos de idade com o ensino médio completo ou superior incompleto que não frequentam escola, curso técnico, normal (magistério), pré-vestibular ou curso de qualificação profissional, total e distribuição percentual, por sexo e cor ou raça, segundo o principal motivo de atualmente não frequentar - Brasil -  2º trimestre de 2022</t>
  </si>
  <si>
    <t>Tabela 3.13 - Taxa de analfabetismo das pessoas de 15 anos ou mais de idade, por sexo e existência de deficiência, segundo as Grandes Regiões – 3º trimestre de 2022</t>
  </si>
  <si>
    <t>Taxa de analfabetismo das pessoas de 15 anos ou mais de idade (%)</t>
  </si>
  <si>
    <t>Pessoa com deficiência</t>
  </si>
  <si>
    <t>Pessoa sem deficiência</t>
  </si>
  <si>
    <t xml:space="preserve">Nota: Considera-se pessoa com deficiência aquela que respondeu, em ao menos um dos tipos de dificuldades funcionais, Tem muita dificuldade ou Não consegue de modo algum para "Grau de dificuldade". Os tipos de dificuldades funcionais captados foram: para enxergar, mesmo usando óculos ou lentes de contatos; para ouvir, mesmo usando aparelhos auditivos; para andar ou subir degraus; para levantar uma garrafa com dois litros de água da cintura até a altura dos olhos; para pegar objetos pequenos ou abrir e fechar recipientes; para aprender, lembrar-se das coisas ou se concentrar; para realizar cuidados pessoais; e para se comunicar, compreender e ser compreendido. </t>
  </si>
  <si>
    <t>Tabela 3.14 - Taxa de escolarização das pessoas de 6 anos ou mais de idade, por existência de deficiência e sexo, segundo os grupos de idade - Brasil -  3º trimestre de 2022</t>
  </si>
  <si>
    <t>Taxa de escolarização das pessoas de 6 anos ou mais de idade (%)</t>
  </si>
  <si>
    <t>6 a 14 anos</t>
  </si>
  <si>
    <t>15 a 17 anos</t>
  </si>
  <si>
    <t>18 a 24 anos</t>
  </si>
  <si>
    <t>25 anos ou mais</t>
  </si>
  <si>
    <t>Tabela 3.15 - Taxa ajustada de frequência escolar líquida das pessoas de 6 a 24 anos de idade, por existência de deficiência e sexo, segundo a faixa etária ideal por curso frequentado - Brasil - 3º trimestre de 2022</t>
  </si>
  <si>
    <t>Faixa etária ideal por curso frequentado</t>
  </si>
  <si>
    <t>Taxa ajustada de frequência escolar líquida (%)</t>
  </si>
  <si>
    <t>11 a 14 anos nos anos finais do ensino fundamental</t>
  </si>
  <si>
    <t>Tabela 3.16 - Taxa de alfabetização das pessoas indígenas de 15 anos ou mais de idade, por Grandes Regiões e sexo, segundo os grupos de idade - 2022</t>
  </si>
  <si>
    <t>Taxa de alfabetização das pessoas indígenas de 15 anos ou mais de idade (%)</t>
  </si>
  <si>
    <t>Brasil</t>
  </si>
  <si>
    <t xml:space="preserve">Sul </t>
  </si>
  <si>
    <t>15 a 19 anos</t>
  </si>
  <si>
    <t>20 a 24 anos</t>
  </si>
  <si>
    <t>25 a 34 anos</t>
  </si>
  <si>
    <t>35 a 44 anos</t>
  </si>
  <si>
    <t>45 a 54 anos</t>
  </si>
  <si>
    <t>55 a 64 anos</t>
  </si>
  <si>
    <t>65 anos ou mais</t>
  </si>
  <si>
    <t>Fonte: IBGE, Censo Demográfico.</t>
  </si>
  <si>
    <t>Tabela x: Taxa de alfabetização das pessoas indígenas de 15 anos ou mais de idade, por sexo, segundo os grupos de idade - Brasil - 2022</t>
  </si>
  <si>
    <t>Tabela x: Taxa de alfabetização das pessoas indígenas de 15 anos ou mais de idade, por sexo, segundo as Grandes Regiões - 2022</t>
  </si>
  <si>
    <t>Tabela 3.17 - Taxa de alfabetização das pessoas quilombolas de 15 anos ou mais de idade, por Grandes Regiões e sexo, segundo os grupos de idade - 2022</t>
  </si>
  <si>
    <t>Taxa de alfabetização das pessoas quilombolas de 15 anos ou mais de idade (%)</t>
  </si>
  <si>
    <t>Tabela x: Taxa de alfabetização das pessoas quilombolas de 15 anos ou mais de idade, por sexo, segundo os grupos de idade - Brasil - 2022</t>
  </si>
  <si>
    <t>Tabela x: Taxa de alfabetização das pessoas quilombolas de 15 anos ou mais de idade, por sexo, segundo as Grandes Regiões - 2022</t>
  </si>
  <si>
    <t>PREENCHER AQUI:</t>
  </si>
  <si>
    <t>Proporção de pessoas matriculadas em tempo integral em relação ao total de pessoas matriculadas e distribuição percentual por sexo, segundo o nível de ensino – Brasil, 2023</t>
  </si>
  <si>
    <t>Nível de ensino</t>
  </si>
  <si>
    <t xml:space="preserve">Matrículas Total </t>
  </si>
  <si>
    <t>Matrículas em Tempo Integral</t>
  </si>
  <si>
    <t xml:space="preserve">Total </t>
  </si>
  <si>
    <t>Total (G/B)</t>
  </si>
  <si>
    <t>Homens (H/C)</t>
  </si>
  <si>
    <t>Mulheres (I/D)</t>
  </si>
  <si>
    <t>Educação infantil</t>
  </si>
  <si>
    <t>Ensino fundamental</t>
  </si>
  <si>
    <t>Ensino médio</t>
  </si>
  <si>
    <t>Fonte: Inep, Censo Escolar.</t>
  </si>
  <si>
    <t>Nota: O mesmo aluno pode ter mais de uma matrícula.</t>
  </si>
  <si>
    <t>Tabela 3.18 - Proporção de pessoas matriculadas em tempo integral em relação ao total de pessoas matriculadas e distribuição percentual por sexo, segundo o nível de ensino - Brasil - 2023</t>
  </si>
  <si>
    <t>Proporção de pessoas matriculadas em tempo integral (%)</t>
  </si>
  <si>
    <t>Fonte: INEP, Censo Escolar.</t>
  </si>
  <si>
    <t>Nota: O mesmo aluno pode ter mais de uma matrícula</t>
  </si>
  <si>
    <t>Tabela 3.19 - Proporção de pessoas matriculadas na educação infantil em tempo integral em relação ao total de pessoas matriculadas na educação infantil e distribuição percentual por sexo, segundo as Grandes Regiões - 2023</t>
  </si>
  <si>
    <t>Proporção de pessoas
matriculadas na educação
infantil em tempo integral (%)</t>
  </si>
  <si>
    <t>Proporção de pessoas matriculadas no ensino fundamental em tempo integral em relação ao total de pessoas matriculadas no ensino fundamental e distribuição percentual por sexo, segundo as Grandes Regiões – 2023</t>
  </si>
  <si>
    <t>Tabela 3.20 - Proporção de pessoas matriculadas no ensino fundamental em tempo integral em relação ao total de pessoas matriculadas no ensino fundamental e distribuição percentual por sexo, segundo as Grandes Regiões - 2023</t>
  </si>
  <si>
    <t>Proporção de pessoas matriculadas no ensino fundamental em tempo integral (%)</t>
  </si>
  <si>
    <t>Proporção de pessoas matriculadas no ensino médio em tempo integral em relação ao total de pessoas matriculadas no ensino médio e disibuição percentual por sexo, segundo as Grandes Regiões - 2023</t>
  </si>
  <si>
    <t>Matrículas Total*</t>
  </si>
  <si>
    <t xml:space="preserve">Notas: O mesmo aluno pode ter mais de uma matrícula; </t>
  </si>
  <si>
    <t>* Inclui matrículas presenciais e não presenciais (não presenciais são sempre de tempo parcial) podendo diferir do indicador</t>
  </si>
  <si>
    <t xml:space="preserve">   de tempo integral calculado pelo Inep que considera, no denominador, apenas matrículas presenciais.</t>
  </si>
  <si>
    <t>Tabela 3.21 - Proporção de pessoas matriculadas no ensino médio em tempo integral em relação ao total de pessoas matriculadas no ensino médio e distribuição percentual por sexo, segundo as Grandes Regiões - 2023</t>
  </si>
  <si>
    <t>Proporção de pessoas matriculadas no ensino médio em tempo integral (%)</t>
  </si>
  <si>
    <t>Notas: 1. O mesmo aluno pode ter mais de uma matrícula.</t>
  </si>
  <si>
    <t>2. As matrículas totais usadas no denominador da proporção inclui matrículas presenciais e não presenciais (não presenciais são sempre de tempo parcial), podendo diferir do indicador</t>
  </si>
  <si>
    <t>de tempo integral calculado pelo INEP, que considera, no denominador, apenas matrículas presenciais.</t>
  </si>
  <si>
    <r>
      <t xml:space="preserve">Curso Técnico de Nivel Médio - TOTAL  </t>
    </r>
    <r>
      <rPr>
        <sz val="12"/>
        <color rgb="FFFF0000"/>
        <rFont val="Verdana"/>
        <family val="2"/>
      </rPr>
      <t>(soma os seguintes)</t>
    </r>
  </si>
  <si>
    <t>Curso Técnico Integrado (Ensino Médio Integrado)</t>
  </si>
  <si>
    <t>Ensino Médio - Normal / Magistériio</t>
  </si>
  <si>
    <t xml:space="preserve">Curso Técnico - Concomitante </t>
  </si>
  <si>
    <t>Curso Técnico- Subsequente</t>
  </si>
  <si>
    <t xml:space="preserve">Curso Técnico Integrado na Modalidade EJA (EJA Integrada a Educação Profissiional de Nível Médio </t>
  </si>
  <si>
    <t>Matrículas total no ensino médio</t>
  </si>
  <si>
    <t>vem da tabela anterior</t>
  </si>
  <si>
    <t>Tabela 3.22 - Proporção de pessoas matriculadas no ensino médio técnico integrado à educação profissional em relação ao total de pessoas matriculadas no ensino médio e distribuição percentual por sexo, segundo as Grandes Regiões – 2023</t>
  </si>
  <si>
    <t>Proporção de pessoas matriculadas no ensino médio técnico integrado à educação profissional (%)</t>
  </si>
  <si>
    <t xml:space="preserve">Notas: 1. O mesmo aluno pode ter mais de uma matrícula.  </t>
  </si>
  <si>
    <t>2. O ensino médio técnico integrado à edução profissional considera o ensino médio integrado, o normal/magistério, o curso técnico concomitante, o curso técnico subsequente e o curso técnico integrado na modalidade EJA.</t>
  </si>
  <si>
    <t>Pessoas matriculadas na educação profissional, total e distribuição percentual por sexo, segundo as Grandes Regiões – 2023</t>
  </si>
  <si>
    <t xml:space="preserve">Matrícula </t>
  </si>
  <si>
    <t>Tabela 3.23 - Pessoas matriculadas na educação profissional, total e distribuição percentual por sexo, segundo as Grandes Regiões – 2023</t>
  </si>
  <si>
    <t>Tabela 3.24 - Pessoas matriculadas em cursos profissionalizantes, total e distribuição percentual por sexo, segundo a grande área – Brasil - 2023</t>
  </si>
  <si>
    <t>Grande Área</t>
  </si>
  <si>
    <t>TOTAL</t>
  </si>
  <si>
    <t>Ambiente e saúde</t>
  </si>
  <si>
    <t>Controle e processos industriais</t>
  </si>
  <si>
    <t>Curso FIC Concomitante</t>
  </si>
  <si>
    <t>Curso FIC Integrado na Modalidade EJA - Nível Fundamental</t>
  </si>
  <si>
    <t>Curso FIC Integrado na Modalidade EJA - Nível Médio</t>
  </si>
  <si>
    <t>Desenvolvimento educacional e social</t>
  </si>
  <si>
    <t>Ensino Médio - Normal / Magistério</t>
  </si>
  <si>
    <t>Gestão e negócios</t>
  </si>
  <si>
    <t>Informação e comunicação</t>
  </si>
  <si>
    <t>Infraestrutura</t>
  </si>
  <si>
    <t>Militar</t>
  </si>
  <si>
    <t>Produção alimentícia</t>
  </si>
  <si>
    <t>Produção cultural e design</t>
  </si>
  <si>
    <t>Produção industrial</t>
  </si>
  <si>
    <t>Recursos naturais</t>
  </si>
  <si>
    <t>Segurança</t>
  </si>
  <si>
    <t>Turismo, hospitalidade e lazer</t>
  </si>
  <si>
    <t>Tabela 3.25 - Pessoas concluintes de cursos profissionalizantes, total e distribuição percentual por sexo, segundo a grande área – Brasil - 2023</t>
  </si>
  <si>
    <t xml:space="preserve"> TOTAL</t>
  </si>
  <si>
    <t>Curso Técnico Integrado na Modalidade EJA (EJA Integrada à Educação Profissional de Nível Médio)</t>
  </si>
  <si>
    <t>Número de docentes em exercício na Educação Básica, por sexo e cor ou raça, segundo as Grandes Regiões - 2023</t>
  </si>
  <si>
    <t> </t>
  </si>
  <si>
    <t>Número de docentes em exercício na Educação Básica</t>
  </si>
  <si>
    <t>Outra</t>
  </si>
  <si>
    <t>Não declarada</t>
  </si>
  <si>
    <t>Tabela 3.26 - Docentes em exercício na Educação Básica, total e distribuição percentual, por sexo e cor ou raça, segundo as Grandes Regiões - 2023</t>
  </si>
  <si>
    <t>Número de docentes em exercício na Educação Básica, por sexo e rede de ensino, segundo as Grandes Regiões - 2023</t>
  </si>
  <si>
    <t>Público</t>
  </si>
  <si>
    <t>Privado</t>
  </si>
  <si>
    <t>Nota: As(os) docentes podem atuar em mais de uma rede de ensino. Por isso, os totais não coincidem com a soma de público e privado.</t>
  </si>
  <si>
    <t>Tabela 3.27- Docentes em exercício na Educação Básica, total e proporção, por sexo e rede de ensino, segundo as Grandes Regiões - 2023</t>
  </si>
  <si>
    <t>Proporção (%)</t>
  </si>
  <si>
    <t>Nota: As(os) docentes podem atuar em mais de uma rede de ensino. Por isso, a soma das proporções pode ser maior que 100%.</t>
  </si>
  <si>
    <t>Número de matrículas na Educação de Jovens e Adultos, por sexo e faixa etária, segundo as Grandes Regiões - 2023</t>
  </si>
  <si>
    <t>Número de matrículas na educação de jovens e adultos</t>
  </si>
  <si>
    <t>&lt;20 anos</t>
  </si>
  <si>
    <t>20 a 29 anos</t>
  </si>
  <si>
    <t>30 a 39 anos</t>
  </si>
  <si>
    <t>40 a 49 anos</t>
  </si>
  <si>
    <t xml:space="preserve">60 anos ou mais </t>
  </si>
  <si>
    <t>Fonte: INEP/Censo Escolar.</t>
  </si>
  <si>
    <t>Tabela 3.28- Matrículas na Educação de Jovens e Adultos, total e distribuição percentual, por sexo e faixa etária, segundo as Grandes Regiões - 2023</t>
  </si>
  <si>
    <t>Distrbuição (%)</t>
  </si>
  <si>
    <t>20 a 59 anos</t>
  </si>
  <si>
    <t>Taxa de evasão escolar, por sexo, série e níveis de ensino Fundamental e Médio, segundo as Grandes Regiões - 2020/2021</t>
  </si>
  <si>
    <t>Ensino Fundamental</t>
  </si>
  <si>
    <t>Ensino Médio</t>
  </si>
  <si>
    <t>Anos Iniciais</t>
  </si>
  <si>
    <t>Anos Finais</t>
  </si>
  <si>
    <t xml:space="preserve">1º Ano </t>
  </si>
  <si>
    <t>2º Ano</t>
  </si>
  <si>
    <t>3º Ano</t>
  </si>
  <si>
    <t>4º Ano</t>
  </si>
  <si>
    <t>5º Ano</t>
  </si>
  <si>
    <t>6º Ano</t>
  </si>
  <si>
    <t>7º Ano</t>
  </si>
  <si>
    <t>8º Ano</t>
  </si>
  <si>
    <t>9º Ano</t>
  </si>
  <si>
    <t xml:space="preserve">Total  </t>
  </si>
  <si>
    <t>1ª série</t>
  </si>
  <si>
    <t>2ª série</t>
  </si>
  <si>
    <t>3ª série</t>
  </si>
  <si>
    <t>Tabela 3.29 - Taxa de evasão escolar, por sexo, grupamento de série e níveis de ensino Fundamental e Médio, segundo as Grandes Regiões - 2020/2021</t>
  </si>
  <si>
    <t>Notas: 1. Últimos dados disponíveis são de 2020 e 2021.</t>
  </si>
  <si>
    <t>2. A taxa de evasão escolar expressa o percentual de alunos evadidos (alunos que, estando matriculados na série s no ano m, não se encontram na matrícula da série s ou s+1 no ano m+1).</t>
  </si>
  <si>
    <t>Tabela 3.30 - Taxa de promoção escolar, por sexo, grupamento de série e níveis de ensino Fundamental e Médio, segundo as Grandes Regiões - 2020/2021</t>
  </si>
  <si>
    <t>Notas: 1. A taxa de promoção escolar expressa o percentual de alunos promovidos (matriculados na série s +1, no ano m +1, em relação à matrícula total da série s no ano m).</t>
  </si>
  <si>
    <t>2. Últimos dados disponíveis são de 2020 e 2021.</t>
  </si>
  <si>
    <t xml:space="preserve">Taxa de promoção escolar, por sexo, série e níveis de ensino Fundamental e Médio, segundo as Grandes Regiões - 2020/2021 </t>
  </si>
  <si>
    <t>Nota: Expressa o percentual de alunos promovidos (matriculados na série s +1, no ano m +1, em relação à matrícula total da série s no ano m).</t>
  </si>
  <si>
    <t xml:space="preserve">Tabela 3.31 - Taxa de repetência escolar, por sexo, grupamento de série e níveis de ensino Fundamental e Médio, segundo as Grandes Regiões - 2020/2021 </t>
  </si>
  <si>
    <t>Notas: 1. A taxa de repetência escolar expressa o percentual de alunos repetentes (matriculados na série s no ano m+1 em relação à matrícula total da série s no ano m).</t>
  </si>
  <si>
    <t xml:space="preserve"> Taxa de repetência escolar, por sexo, série e níveis de ensino Fundamental e Médio, segundo as Grandes Regiões- 2020/2021 </t>
  </si>
  <si>
    <t>Tabela 3.32 - Taxa de migração para EJA, por sexo, grupamento de série e níveis de ensino Fundamental e Médio, segundo as Grandes Regiões - 2020/2021</t>
  </si>
  <si>
    <t>Notas: 1. A taxa de migração para EJA expressa o percentual de alunos que migraram para Educação de Jovens e Adultos de um ano para o ano consecutivo.</t>
  </si>
  <si>
    <t>Migração para EJA, por sexo, série e níveis de ensino Fundamental e Médio, segundo as Grandes Regiões - 2020/2021</t>
  </si>
  <si>
    <t>Tabela 3.33 - Taxa de evasão escolar, por sexo e cor ou raça e níveis de ensino Fundamental e Médio, segundo as Grandes Regiões - 2020/2021</t>
  </si>
  <si>
    <t>Notas: 1. A taxa de evasão escolar expressa o percentual de alunos evadidos (alunos que, estando matriculados na série s no ano m, não se encontram na matrícula da série s ou s+1 no ano m+1).</t>
  </si>
  <si>
    <t>Taxa de evasão escolar, por sexo e cor ou raça e níveis de ensino Fundamental e Médio, segundo as Grandes Regiões- 2020/2021 (ou ano mais recente)</t>
  </si>
  <si>
    <t xml:space="preserve">Tabela 3.34 - Taxa de promoção escolar, por sexo e cor ou raça e níveis de ensino Fundamental e Médio, segundo as Grandes Regiões - 2020/2021 </t>
  </si>
  <si>
    <t>Notas: Expressa o percentual de alunos promovidos (matriculados na série s+1, no ano m +1, em relação à matrícula total da série s no ano m).</t>
  </si>
  <si>
    <t xml:space="preserve">Taxa de promoção escolar, por sexo e cor ou raça e níveis de ensino Fundamental e Médio, segundo as Grandes Regiões- 2020/2021 </t>
  </si>
  <si>
    <t>Tabela 3.35 - Taxa de repetência escolar, por sexo e cor ou raça e níveis de ensino Fundamental e Médio, segundo as Grandes Regiões - 2020/2021</t>
  </si>
  <si>
    <t>Notas: 1. A taxa de repetência escolar expressa o percentual de alunos repetentes (matriculados na série s no ano m +1 em relação à matrícula total da série s no ano m).</t>
  </si>
  <si>
    <t xml:space="preserve">Taxa de repetência escolar, por sexo e cor ou raça e níveis de ensino Fundamental e Médio, segundo as Grandes Regiões - 2020/2021 </t>
  </si>
  <si>
    <t>Tabela 3.36 - Taxa de migração para EJA, por sexo e cor ou raça e níveis de ensino Fundamental e Médio, segundo as Grandes Regiões - 2020/2021</t>
  </si>
  <si>
    <t xml:space="preserve"> Migração para EJA, por sexo e cor ou raça e níveis de ensino Fundamental e Médio, segundo as Grandes Regiões - 2020/2021 </t>
  </si>
  <si>
    <t>Tabela 3.37 - Matrículas, ingressos e concluintes nos cursos de graduação do ensino superior (cursos presenciais e à distância), total e distribuição percentual, segundo o sexo - Brasil - 2022</t>
  </si>
  <si>
    <t>Matrículas</t>
  </si>
  <si>
    <t>Ingressos</t>
  </si>
  <si>
    <t>Concluintes</t>
  </si>
  <si>
    <t xml:space="preserve">Total       </t>
  </si>
  <si>
    <t xml:space="preserve">Distribuição (%)  </t>
  </si>
  <si>
    <t xml:space="preserve">Distribuição (%) </t>
  </si>
  <si>
    <t>Fonte: INEP, Censo da Educação Superior.</t>
  </si>
  <si>
    <t>Nota: Últimos dados disponíveis são de 2022.</t>
  </si>
  <si>
    <t>Tabela 3.38 - Matrículas em cursos de graduação do ensino superior (cursos presenciais e à
distância) com maior número de matrículas e cursos STEM (Ciência, Tecnologia, Engenharia e Matemática), total e distribuição percentual por sexo, segundo o curso - Brasil - 2022</t>
  </si>
  <si>
    <t>Curso</t>
  </si>
  <si>
    <t xml:space="preserve">Mulheres </t>
  </si>
  <si>
    <t>Pedagogia</t>
  </si>
  <si>
    <t>Direito</t>
  </si>
  <si>
    <t>Administração</t>
  </si>
  <si>
    <t>Enfermagem</t>
  </si>
  <si>
    <t>Contabilidade</t>
  </si>
  <si>
    <t>Psicologia</t>
  </si>
  <si>
    <t>Sistemas de informação</t>
  </si>
  <si>
    <t>Educação física</t>
  </si>
  <si>
    <t>Medicina</t>
  </si>
  <si>
    <t>Gestão de pessoas</t>
  </si>
  <si>
    <t>Fisioterapia</t>
  </si>
  <si>
    <t>Farmácia</t>
  </si>
  <si>
    <t>Engenharia civil</t>
  </si>
  <si>
    <t>Nutrição</t>
  </si>
  <si>
    <t>Biomedicina</t>
  </si>
  <si>
    <t>Odontologia</t>
  </si>
  <si>
    <t>Programas interdisciplinares abrangendo ciências naturais, matemática e estatística</t>
  </si>
  <si>
    <t>Ciência de dados</t>
  </si>
  <si>
    <t>Engenharia de controle e automação</t>
  </si>
  <si>
    <t>Física</t>
  </si>
  <si>
    <t>Engenharia química</t>
  </si>
  <si>
    <t>Sistemas para internet</t>
  </si>
  <si>
    <t>Ciência da computação</t>
  </si>
  <si>
    <t>Notas: 1. No RASEAM, estão sendo apresentados os 16 primeiros cursos de graduação do Ensino Superior com maiores números de matrículas totais (até Odontologia), seguidos de 7 cursos que, na nossa classificação, poderiam se encaixar na categoria STEM (ciência, tecnologia, engenharia e matemática), para fins de análise.</t>
  </si>
  <si>
    <t>2. Últimos dados disponíveis são de 2022.</t>
  </si>
  <si>
    <t>Número de docentes em exercício na Educação Superior, por sexo e cor ou raça, segundo as Grandes Regiões - 2022</t>
  </si>
  <si>
    <t>Número de docentes em exercício na Educação Superior</t>
  </si>
  <si>
    <t>Fonte: INEP/Censo da Educação Superior.</t>
  </si>
  <si>
    <t>Tabela 3.39 - Docentes em exercício na Educação Superior, total e distribuição percentual, por sexo e cor ou raça, segundo as Grandes Regiões - 2022</t>
  </si>
  <si>
    <t xml:space="preserve"> Número de docentes em exercício na Educação Superior, por sexo e nível de ensino, segundo as Grandes Regiões - 2022</t>
  </si>
  <si>
    <t>Tabela 3.40 - Docentes em exercício na Educação Superior, total e proporção, por sexo e nível de ensino, segundo as Grandes Regiões - 2022</t>
  </si>
  <si>
    <t>Tabela 3.41 - Bolsas-ano concedidas pelo CNPq no país, total e distribuição percentual por
sexo, segundo as principais modalidades – Brasil - 2023</t>
  </si>
  <si>
    <t>Modalidades</t>
  </si>
  <si>
    <t>Total (1)</t>
  </si>
  <si>
    <t xml:space="preserve">Iniciação Científica </t>
  </si>
  <si>
    <t xml:space="preserve">Mestrado </t>
  </si>
  <si>
    <t>Doutorado</t>
  </si>
  <si>
    <t>Pós-Doutorado (2)</t>
  </si>
  <si>
    <t xml:space="preserve">Produtividade em Pesquisa </t>
  </si>
  <si>
    <t>Estímulo à inovação para Competitividade (3)</t>
  </si>
  <si>
    <t>Outras (4)</t>
  </si>
  <si>
    <t xml:space="preserve">Fonte: CNPq, Painel de Fomento em Ciência, Tecnologia e Inovação. </t>
  </si>
  <si>
    <t>Notas: 1. Inclui as bolsas custeadas com recursos dos fundos setoriais. Não inclui as bolsas de curta duração (fluxo contínuo).</t>
  </si>
  <si>
    <r>
      <t>2. O número de bolsas-ano representa a média aritmética do número de mensalidades pagas de janeiro a dezembro: nº de mensalidades pagas no ano/12 meses = número de bolsas-ano. Desta forma, o número de bolsas pode ser fracionário.</t>
    </r>
    <r>
      <rPr>
        <b/>
        <sz val="10"/>
        <rFont val="Verdana"/>
        <family val="2"/>
      </rPr>
      <t xml:space="preserve"> Exemplo: 6 mensalidades/12 meses = 0,5 bolsas-ano</t>
    </r>
    <r>
      <rPr>
        <sz val="10"/>
        <rFont val="Verdana"/>
        <family val="2"/>
      </rPr>
      <t>.</t>
    </r>
  </si>
  <si>
    <t>(1) Não corresponde à totalidade das bolsas, pois não inclui aquelas sem informação do sexo da(o) bolsista.</t>
  </si>
  <si>
    <t>(2) Inclui Pós-Doutorado Júnior, Sênior e Pós-Doutorado.</t>
  </si>
  <si>
    <t>(3) Inclui ATP, DT, DTI, EV, EXP, DTI e ITI. As bolsas SWI, DTS e DCNM não constam do Painel Fomento em Ciência, Tecnologia e Inovação.</t>
  </si>
  <si>
    <t>(4) Inclui as demais modalidades de bolsas no país, inclusive bolsas dos programas de capacitação institucional do MCT (PCI) e do CNPq.</t>
  </si>
  <si>
    <t>Tabela 3.42 - Bolsas-ano concedidas pelo CNPq no exterior, total e distribuição percentual
por sexo, segundo as principais modalidades - Brasil - 2023</t>
  </si>
  <si>
    <t>Doutorado no Exterior</t>
  </si>
  <si>
    <t>Doutorado Sanduíche no Exterior</t>
  </si>
  <si>
    <t>Especialização no Exterior (2)</t>
  </si>
  <si>
    <t xml:space="preserve">Estágio no Exterior </t>
  </si>
  <si>
    <t>Graduação Sanduíche no Exterior</t>
  </si>
  <si>
    <t xml:space="preserve">    - </t>
  </si>
  <si>
    <t xml:space="preserve"> - </t>
  </si>
  <si>
    <t xml:space="preserve">     -</t>
  </si>
  <si>
    <t>Pós-Doutorado Exterior</t>
  </si>
  <si>
    <t>2. O número de bolsas-ano representa a média aritmética do número de mensalidades pagas de janeiro a dezembro: nº de mensalidades pagas no ano/12 meses = número de bolsas-ano. Desta forma, o número de bolsas pode ser fracionário. Exemplo: 6 mensalidades/12 meses = 0,5 bolsas-ano.</t>
  </si>
  <si>
    <t>(2) Inclui Des. Tecn. e Inovação Sênior no Exterior em TIC's</t>
  </si>
  <si>
    <t>Tabela 3.43 - Bolsas-ano de Produtividade em Pesquisa concedidas pelo CNPq, total e distribuição percentual por sexo, segundo a categoria/nível - Brasil - 2023</t>
  </si>
  <si>
    <t>Categoria/Nível (1)</t>
  </si>
  <si>
    <t>1A</t>
  </si>
  <si>
    <t>1B</t>
  </si>
  <si>
    <t>1C</t>
  </si>
  <si>
    <t>1D</t>
  </si>
  <si>
    <t>SR</t>
  </si>
  <si>
    <t>Notas: 1. Inclui as bolsas custeadas com recursos dos fundos setoriais. Não corresponde à totalidade das bolsas PQ, pois não inclui aquelas sem informação do sexo da(o) bolsista.</t>
  </si>
  <si>
    <r>
      <rPr>
        <sz val="10"/>
        <color rgb="FF000000"/>
        <rFont val="Verdana"/>
        <family val="2"/>
      </rPr>
      <t xml:space="preserve">2. O número de bolsas-ano representa a média aritmética do número de mensalidades pagas de janeiro a dezembro: nº de mensalidades pagas no ano/12 meses = número de bolsas-ano. Desta forma, o número de bolsas pode ser fracionário. </t>
    </r>
    <r>
      <rPr>
        <b/>
        <sz val="10"/>
        <color rgb="FF000000"/>
        <rFont val="Verdana"/>
        <family val="2"/>
      </rPr>
      <t>Exemplo: 6 mensalidades/12 meses = 0,5 bolsas-ano</t>
    </r>
    <r>
      <rPr>
        <sz val="10"/>
        <color rgb="FF000000"/>
        <rFont val="Verdana"/>
        <family val="2"/>
      </rPr>
      <t>.</t>
    </r>
  </si>
  <si>
    <t>(1) As bolsas da categoria Sênior são destinadas a pesquisadoras(es) que se destacam como líderes e são reconhecidas(os) como paradigma em sua área de atuação.  As bolsas de categoria 1 são designadas a pesquisadoras(es) com no mínimo oito anos de doutorado e os níveis A, B, C e D são definidos, com base comparativa entre seus pares, no que se refere à produção científica, formação de pós-graduandos, contribuição científica, coordenação de projetos de pesquisa e participação em atividades editoriais e de administração de instituições científicas. As bolsas de categoria 2, por sua vez, são reservadas a pesquisadores com no mínimo três anos de doutorado, com base em sua produtividade, publicações e orientações.</t>
  </si>
  <si>
    <t>Tabela 3.44 - Bolsas-ano no país e no exterior, total e distribuição percentual por sexo, segundo as Grandes Regiões  –  2023</t>
  </si>
  <si>
    <t xml:space="preserve">Grandes Regiões
</t>
  </si>
  <si>
    <t>Notas: 1. Inclui as bolsas custeadas com recursos dos fundos setoriais; Não inclui as bolsas de curta duração (fluxo contínuo).</t>
  </si>
  <si>
    <t xml:space="preserve">2. O número de bolsas-ano representa a média aritmética do número de mensalidades pagas de janeiro a dezembro: nº de mensalidades pagas no ano/12 meses = número de bolsas-ano. </t>
  </si>
  <si>
    <t>3. Bolsas no país: região de destino. Bolsas no exterior: região da instituição de vínculo ou do endereço da(o) bolsista no Brasil.</t>
  </si>
  <si>
    <t>4. Não corresponde à totalidade das bolsas no país, pois não inclui aquelas sem informação do sexo da(o) bolsista.</t>
  </si>
  <si>
    <t>5. Inclusive as bolsas dos programas de capacitação institucional do MCT (PCI) e do CNPq.</t>
  </si>
  <si>
    <t>Bolsas-ano concedidas pelo CNPq no país,  por sexo e cor ou raça, segundo as principais modalidades - Brasil - 2023</t>
  </si>
  <si>
    <t>Amarela</t>
  </si>
  <si>
    <t>Indígena</t>
  </si>
  <si>
    <t xml:space="preserve">Parda </t>
  </si>
  <si>
    <t>Preta</t>
  </si>
  <si>
    <t>Não desejo declarar</t>
  </si>
  <si>
    <t>TOTAL (1)</t>
  </si>
  <si>
    <t xml:space="preserve">Produt. em Pesquisa </t>
  </si>
  <si>
    <t>Estimulo à inovação para Competitividade (3)</t>
  </si>
  <si>
    <t>(2) Inclui Pós-Doutorado Júnior e Sênior.</t>
  </si>
  <si>
    <t>Tem coisa oculta. Não deletar!</t>
  </si>
  <si>
    <t>Tabela 3.45 - Bolsas-ano concedidas pelo CNPq no país, total e distribuição percentual por sexo e cor ou raça, segundo as principais modalidades - Brasil - 2023</t>
  </si>
  <si>
    <t>Parda</t>
  </si>
  <si>
    <t>Nota: Inclui as bolsas custeadas com recursos dos fundos setoriais. Não inclui as bolsas de curta duração (fluxo contínuo).</t>
  </si>
  <si>
    <t>Tabela 3.46 - Bolsas-ano concedidas pelo CNPq no exterior, total e distribuição percentual por sexo e cor ou raça, segundo as principais modalidades - Brasil - 2023</t>
  </si>
  <si>
    <t>Bolsas-ano de Produtividade em Pesquisa concedidas pelo CNPq, por sexo e cor ou raça, segundo a categoria/nível – Brasil - 2023</t>
  </si>
  <si>
    <t>Categoria/
Nível (1)</t>
  </si>
  <si>
    <r>
      <t xml:space="preserve">2. O número de bolsas-ano representa a média aritmética do número de mensalidades pagas de janeiro a dezembro: nº de mensalidades pagas no ano/12 meses = número de bolsas-ano. Desta forma, o número de bolsas pode ser fracionário. </t>
    </r>
    <r>
      <rPr>
        <b/>
        <sz val="10"/>
        <color rgb="FF000000"/>
        <rFont val="Verdana"/>
        <family val="2"/>
      </rPr>
      <t>Exemplo: 6 mensalidades/12 meses = 0,5 bolsas-ano</t>
    </r>
    <r>
      <rPr>
        <sz val="10"/>
        <color rgb="FF000000"/>
        <rFont val="Verdana"/>
        <family val="2"/>
      </rPr>
      <t>.</t>
    </r>
  </si>
  <si>
    <t xml:space="preserve">(1) As bolsas da categoria Sênior são destinadas a pesquisadoras(es) que se destacam como líderes e são reconhecidas(os) como paradigma em sua área de atuação.  </t>
  </si>
  <si>
    <t>As bolsas de categoria 1 são designadas a pesquisadoras(es) com no mínimo oito anos de doutorado e os níveis A, B, C e D são definidos, com base comparativa entre seus pares, no que se refere à produção científica, formação de pós-graduandos, contribuição científica, coordenação de projetos de pesquisa e participação em atividades editoriais e de administração de instituições científicas.</t>
  </si>
  <si>
    <t>As bolsas de categoria 2, por sua vez, são reservadas a pesquisadores com no mínimo três anos de doutorado, com base em sua produtividade, publicações e orientações.</t>
  </si>
  <si>
    <t>Tabela 3.47 - Bolsas-ano de Produtividade em Pesquisa concedidas pelo CNPq, total e distribuição percentual por sexo e cor ou raça, segundo a categoria/nível - Brasil - 2023</t>
  </si>
  <si>
    <t>Categoria/
Nível</t>
  </si>
  <si>
    <t>Bolsas-ano no país e no exterior, por sexo, segundo as Grandes Regiões –  2023</t>
  </si>
  <si>
    <t>Tabela 3.48 - Bolsas-ano no país e no exterior, total e distribuição percentual por sexo, segundo as Grandes Regiões –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</si>
</sst>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00\ ;\-#,##0.00\ ;&quot; -&quot;#\ ;@\ "/>
    <numFmt numFmtId="165" formatCode="0.0"/>
    <numFmt numFmtId="166" formatCode="#,##0_ ;\-#,##0\ "/>
    <numFmt numFmtId="167" formatCode="_-* #,##0_-;\-* #,##0_-;_-* &quot;-&quot;??_-;_-@_-"/>
    <numFmt numFmtId="168" formatCode="_-* #,##0.0_-;\-* #,##0.0_-;_-* &quot;-&quot;??_-;_-@_-"/>
    <numFmt numFmtId="169" formatCode="#,##0.0"/>
    <numFmt numFmtId="170" formatCode="0.0%"/>
    <numFmt numFmtId="171" formatCode="_-* #,##0.0_-;\-* #,##0.0_-;_-* &quot;-&quot;?_-;_-@_-"/>
  </numFmts>
  <fonts count="75">
    <font>
      <sz val="10"/>
      <name val="Arial"/>
      <family val="2"/>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0"/>
      <name val="Arial"/>
      <family val="2"/>
    </font>
    <font>
      <b/>
      <sz val="9"/>
      <name val="Arial"/>
      <family val="2"/>
    </font>
    <font>
      <sz val="8"/>
      <name val="Arial"/>
      <family val="2"/>
    </font>
    <font>
      <sz val="6"/>
      <name val="Arial"/>
      <family val="2"/>
    </font>
    <font>
      <sz val="10"/>
      <name val="Mangal"/>
      <family val="2"/>
    </font>
    <font>
      <b/>
      <sz val="8"/>
      <name val="Arial"/>
      <family val="2"/>
    </font>
    <font>
      <sz val="6"/>
      <color rgb="FFFF0000"/>
      <name val="Arial"/>
      <family val="2"/>
    </font>
    <font>
      <sz val="8"/>
      <color rgb="FFFF0000"/>
      <name val="Arial"/>
      <family val="2"/>
    </font>
    <font>
      <sz val="11"/>
      <color rgb="FFFF0000"/>
      <name val="Aptos Narrow"/>
      <family val="2"/>
      <scheme val="minor"/>
    </font>
    <font>
      <b/>
      <sz val="12"/>
      <color theme="1"/>
      <name val="Verdana"/>
      <family val="2"/>
    </font>
    <font>
      <sz val="12"/>
      <color rgb="FF000000"/>
      <name val="Verdana"/>
      <family val="2"/>
    </font>
    <font>
      <sz val="12"/>
      <name val="Verdana"/>
      <family val="2"/>
    </font>
    <font>
      <sz val="12"/>
      <color theme="1"/>
      <name val="Verdana"/>
      <family val="2"/>
    </font>
    <font>
      <sz val="11"/>
      <color indexed="64"/>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u/>
      <sz val="11"/>
      <color rgb="FF0066AA"/>
      <name val="Aptos Narrow"/>
      <family val="2"/>
      <scheme val="minor"/>
    </font>
    <font>
      <u/>
      <sz val="11"/>
      <color rgb="FF004488"/>
      <name val="Aptos Narrow"/>
      <family val="2"/>
      <scheme val="minor"/>
    </font>
    <font>
      <sz val="12"/>
      <color rgb="FFFF0000"/>
      <name val="Verdana"/>
      <family val="2"/>
    </font>
    <font>
      <b/>
      <sz val="12"/>
      <color rgb="FF000000"/>
      <name val="Verdana"/>
      <family val="2"/>
    </font>
    <font>
      <sz val="10"/>
      <color theme="1"/>
      <name val="Verdana"/>
      <family val="2"/>
    </font>
    <font>
      <sz val="10"/>
      <color theme="1"/>
      <name val="Arial"/>
      <family val="2"/>
    </font>
    <font>
      <sz val="10"/>
      <color theme="1"/>
      <name val="Aptos Narrow"/>
      <family val="2"/>
      <scheme val="minor"/>
    </font>
    <font>
      <sz val="11"/>
      <color theme="1"/>
      <name val="Verdana"/>
      <family val="2"/>
    </font>
    <font>
      <sz val="12"/>
      <color theme="1"/>
      <name val="Arial"/>
      <family val="2"/>
    </font>
    <font>
      <sz val="12"/>
      <color rgb="FFFF0000"/>
      <name val="Arial"/>
      <family val="2"/>
    </font>
    <font>
      <sz val="10"/>
      <color rgb="FF000000"/>
      <name val="Verdana"/>
      <family val="2"/>
    </font>
    <font>
      <b/>
      <sz val="12"/>
      <color rgb="FF242424"/>
      <name val="Verdana"/>
      <family val="2"/>
    </font>
    <font>
      <sz val="10"/>
      <color rgb="FF000000"/>
      <name val="Arial"/>
      <family val="2"/>
    </font>
    <font>
      <sz val="10"/>
      <name val="Verdana"/>
      <family val="2"/>
    </font>
    <font>
      <sz val="10"/>
      <color rgb="FF242424"/>
      <name val="Verdana"/>
      <family val="2"/>
    </font>
    <font>
      <b/>
      <sz val="12"/>
      <name val="Verdana"/>
      <family val="2"/>
    </font>
    <font>
      <sz val="12"/>
      <color rgb="FF242424"/>
      <name val="Verdana"/>
      <family val="2"/>
    </font>
    <font>
      <b/>
      <sz val="10"/>
      <name val="Arial"/>
      <family val="2"/>
    </font>
    <font>
      <sz val="10"/>
      <color rgb="FFFF0000"/>
      <name val="Verdana"/>
      <family val="2"/>
    </font>
    <font>
      <sz val="12"/>
      <color rgb="FF333333"/>
      <name val="Verdana"/>
      <family val="2"/>
    </font>
    <font>
      <vertAlign val="superscript"/>
      <sz val="12"/>
      <name val="Verdana"/>
      <family val="2"/>
    </font>
    <font>
      <vertAlign val="superscript"/>
      <sz val="12"/>
      <color rgb="FF000000"/>
      <name val="Verdana"/>
      <family val="2"/>
    </font>
    <font>
      <b/>
      <sz val="10"/>
      <color rgb="FF000000"/>
      <name val="Verdana"/>
      <family val="2"/>
    </font>
    <font>
      <b/>
      <sz val="10"/>
      <color rgb="FF242424"/>
      <name val="Verdana"/>
      <family val="2"/>
    </font>
    <font>
      <b/>
      <sz val="10"/>
      <name val="Verdana"/>
      <family val="2"/>
    </font>
    <font>
      <b/>
      <vertAlign val="superscript"/>
      <sz val="12"/>
      <name val="Verdana"/>
      <family val="2"/>
    </font>
    <font>
      <b/>
      <sz val="12"/>
      <color rgb="FF333333"/>
      <name val="Verdana"/>
      <family val="2"/>
    </font>
    <font>
      <b/>
      <sz val="8"/>
      <color rgb="FFFF0000"/>
      <name val="Arial"/>
      <family val="2"/>
    </font>
    <font>
      <b/>
      <sz val="11"/>
      <color rgb="FFFF0000"/>
      <name val="Verdana"/>
      <family val="2"/>
    </font>
    <font>
      <sz val="11"/>
      <color rgb="FFFF0000"/>
      <name val="Verdana"/>
      <family val="2"/>
    </font>
    <font>
      <b/>
      <sz val="11"/>
      <color rgb="FFFF0000"/>
      <name val="Aptos Narrow"/>
      <family val="2"/>
      <scheme val="minor"/>
    </font>
    <font>
      <b/>
      <sz val="12"/>
      <color rgb="FFFF0000"/>
      <name val="Verdana"/>
      <family val="2"/>
    </font>
    <font>
      <sz val="9"/>
      <name val="Verdana"/>
      <family val="2"/>
    </font>
    <font>
      <sz val="9"/>
      <color theme="1"/>
      <name val="Verdana"/>
      <family val="2"/>
    </font>
    <font>
      <sz val="12"/>
      <color theme="1"/>
      <name val="Aptos Narrow"/>
      <family val="2"/>
      <scheme val="minor"/>
    </font>
    <font>
      <sz val="9"/>
      <color rgb="FF000000"/>
      <name val="Verdana"/>
      <family val="2"/>
    </font>
    <font>
      <sz val="11"/>
      <name val="Verdana"/>
      <family val="2"/>
    </font>
    <font>
      <sz val="11"/>
      <color rgb="FF000000"/>
      <name val="Verdana"/>
      <family val="2"/>
    </font>
    <font>
      <b/>
      <sz val="10"/>
      <color rgb="FFFF0000"/>
      <name val="Verdana"/>
      <family val="2"/>
    </font>
    <font>
      <sz val="12"/>
      <color theme="0"/>
      <name val="Verdana"/>
      <family val="2"/>
    </font>
    <font>
      <sz val="12"/>
      <color rgb="FFC00000"/>
      <name val="Verdana"/>
      <family val="2"/>
    </font>
  </fonts>
  <fills count="40">
    <fill>
      <patternFill patternType="none"/>
    </fill>
    <fill>
      <patternFill patternType="gray125"/>
    </fill>
    <fill>
      <patternFill patternType="solid">
        <fgColor indexed="9"/>
        <bgColor indexed="64"/>
      </patternFill>
    </fill>
    <fill>
      <patternFill patternType="solid">
        <fgColor theme="8" tint="0.59999389629810485"/>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bgColor indexed="64"/>
      </patternFill>
    </fill>
    <fill>
      <patternFill patternType="solid">
        <fgColor rgb="FFFFFFFF"/>
        <bgColor rgb="FFFFFFFF"/>
      </patternFill>
    </fill>
    <fill>
      <patternFill patternType="solid">
        <fgColor rgb="FFFFFFFF"/>
        <bgColor rgb="FF000000"/>
      </patternFill>
    </fill>
  </fills>
  <borders count="52">
    <border>
      <left/>
      <right/>
      <top/>
      <bottom/>
      <diagonal/>
    </border>
    <border>
      <left/>
      <right/>
      <top style="thin">
        <color indexed="8"/>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rgb="FF000000"/>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style="thin">
        <color indexed="64"/>
      </right>
      <top/>
      <bottom/>
      <diagonal/>
    </border>
    <border>
      <left style="thin">
        <color rgb="FF000000"/>
      </left>
      <right style="thin">
        <color rgb="FF000000"/>
      </right>
      <top style="thin">
        <color rgb="FF000000"/>
      </top>
      <bottom/>
      <diagonal/>
    </border>
    <border>
      <left style="thin">
        <color indexed="64"/>
      </left>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indexed="64"/>
      </bottom>
      <diagonal/>
    </border>
    <border>
      <left style="thin">
        <color rgb="FF000000"/>
      </left>
      <right style="thin">
        <color rgb="FF000000"/>
      </right>
      <top style="thin">
        <color indexed="64"/>
      </top>
      <bottom style="thin">
        <color rgb="FF000000"/>
      </bottom>
      <diagonal/>
    </border>
    <border>
      <left/>
      <right style="thin">
        <color rgb="FF000000"/>
      </right>
      <top/>
      <bottom style="thin">
        <color rgb="FF000000"/>
      </bottom>
      <diagonal/>
    </border>
    <border>
      <left/>
      <right/>
      <top style="thin">
        <color rgb="FF000000"/>
      </top>
      <bottom/>
      <diagonal/>
    </border>
    <border>
      <left style="medium">
        <color indexed="64"/>
      </left>
      <right style="medium">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top/>
      <bottom style="thin">
        <color rgb="FF000000"/>
      </bottom>
      <diagonal/>
    </border>
    <border>
      <left/>
      <right style="thin">
        <color rgb="FF000000"/>
      </right>
      <top/>
      <bottom/>
      <diagonal/>
    </border>
    <border>
      <left style="thin">
        <color rgb="FF000000"/>
      </left>
      <right/>
      <top/>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diagonal/>
    </border>
  </borders>
  <cellStyleXfs count="58">
    <xf numFmtId="0" fontId="0" fillId="0" borderId="0"/>
    <xf numFmtId="9" fontId="9" fillId="0" borderId="0" applyFill="0" applyBorder="0" applyAlignment="0" applyProtection="0"/>
    <xf numFmtId="0" fontId="5" fillId="0" borderId="0"/>
    <xf numFmtId="0" fontId="5" fillId="0" borderId="0"/>
    <xf numFmtId="164" fontId="5" fillId="0" borderId="0" applyFill="0" applyBorder="0" applyAlignment="0" applyProtection="0"/>
    <xf numFmtId="0" fontId="5" fillId="0" borderId="0"/>
    <xf numFmtId="0" fontId="5" fillId="0" borderId="0"/>
    <xf numFmtId="0" fontId="8" fillId="0" borderId="0"/>
    <xf numFmtId="0" fontId="4" fillId="0" borderId="0"/>
    <xf numFmtId="0" fontId="3" fillId="0" borderId="0"/>
    <xf numFmtId="0" fontId="18" fillId="0" borderId="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0" fontId="23" fillId="5" borderId="0" applyNumberFormat="0" applyBorder="0" applyAlignment="0" applyProtection="0"/>
    <xf numFmtId="0" fontId="24" fillId="6" borderId="0" applyNumberFormat="0" applyBorder="0" applyAlignment="0" applyProtection="0"/>
    <xf numFmtId="0" fontId="25" fillId="7" borderId="0" applyNumberFormat="0" applyBorder="0" applyAlignment="0" applyProtection="0"/>
    <xf numFmtId="0" fontId="26" fillId="8" borderId="11" applyNumberFormat="0" applyAlignment="0" applyProtection="0"/>
    <xf numFmtId="0" fontId="27" fillId="9" borderId="12" applyNumberFormat="0" applyAlignment="0" applyProtection="0"/>
    <xf numFmtId="0" fontId="28" fillId="9" borderId="11" applyNumberFormat="0" applyAlignment="0" applyProtection="0"/>
    <xf numFmtId="0" fontId="29" fillId="0" borderId="13" applyNumberFormat="0" applyFill="0" applyAlignment="0" applyProtection="0"/>
    <xf numFmtId="0" fontId="30" fillId="10" borderId="14" applyNumberFormat="0" applyAlignment="0" applyProtection="0"/>
    <xf numFmtId="0" fontId="13" fillId="0" borderId="0" applyNumberFormat="0" applyFill="0" applyBorder="0" applyAlignment="0" applyProtection="0"/>
    <xf numFmtId="0" fontId="31" fillId="0" borderId="0" applyNumberFormat="0" applyFill="0" applyBorder="0" applyAlignment="0" applyProtection="0"/>
    <xf numFmtId="0" fontId="32" fillId="0" borderId="16" applyNumberFormat="0" applyFill="0" applyAlignment="0" applyProtection="0"/>
    <xf numFmtId="0" fontId="33"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3"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3"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3"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3"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3"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1" borderId="15" applyNumberFormat="0" applyFont="0" applyAlignment="0" applyProtection="0"/>
    <xf numFmtId="0" fontId="34" fillId="0" borderId="0" applyNumberFormat="0" applyFill="0" applyBorder="0" applyAlignment="0" applyProtection="0"/>
    <xf numFmtId="0" fontId="35" fillId="0" borderId="0" applyNumberFormat="0" applyFill="0" applyBorder="0" applyAlignment="0" applyProtection="0"/>
    <xf numFmtId="43" fontId="5" fillId="0" borderId="0" applyFont="0" applyFill="0" applyBorder="0" applyAlignment="0" applyProtection="0"/>
    <xf numFmtId="9" fontId="2" fillId="0" borderId="0" applyFont="0" applyFill="0" applyBorder="0" applyAlignment="0" applyProtection="0"/>
    <xf numFmtId="0" fontId="1" fillId="0" borderId="0"/>
  </cellStyleXfs>
  <cellXfs count="640">
    <xf numFmtId="0" fontId="0" fillId="0" borderId="0" xfId="0"/>
    <xf numFmtId="0" fontId="5" fillId="0" borderId="0" xfId="0" applyFont="1"/>
    <xf numFmtId="0" fontId="8" fillId="2" borderId="0" xfId="2" applyFont="1" applyFill="1"/>
    <xf numFmtId="0" fontId="5" fillId="0" borderId="0" xfId="3"/>
    <xf numFmtId="0" fontId="8" fillId="0" borderId="0" xfId="2" quotePrefix="1" applyFont="1" applyAlignment="1">
      <alignment horizontal="left"/>
    </xf>
    <xf numFmtId="9" fontId="9" fillId="0" borderId="0" xfId="1"/>
    <xf numFmtId="0" fontId="10" fillId="0" borderId="0" xfId="0" applyFont="1"/>
    <xf numFmtId="0" fontId="6" fillId="0" borderId="0" xfId="0" applyFont="1"/>
    <xf numFmtId="0" fontId="11" fillId="2" borderId="0" xfId="2" applyFont="1" applyFill="1"/>
    <xf numFmtId="0" fontId="7" fillId="0" borderId="0" xfId="0" applyFont="1"/>
    <xf numFmtId="0" fontId="12" fillId="0" borderId="0" xfId="0" applyFont="1"/>
    <xf numFmtId="0" fontId="4" fillId="0" borderId="0" xfId="8"/>
    <xf numFmtId="165" fontId="5" fillId="0" borderId="0" xfId="0" applyNumberFormat="1" applyFont="1"/>
    <xf numFmtId="0" fontId="15" fillId="0" borderId="6" xfId="0" applyFont="1" applyBorder="1"/>
    <xf numFmtId="0" fontId="17" fillId="0" borderId="0" xfId="8" applyFont="1"/>
    <xf numFmtId="0" fontId="37" fillId="0" borderId="6" xfId="8" applyFont="1" applyBorder="1" applyAlignment="1">
      <alignment horizontal="center" vertical="center" wrapText="1"/>
    </xf>
    <xf numFmtId="165" fontId="17" fillId="0" borderId="0" xfId="8" applyNumberFormat="1" applyFont="1"/>
    <xf numFmtId="165" fontId="4" fillId="0" borderId="0" xfId="8" applyNumberFormat="1"/>
    <xf numFmtId="0" fontId="14" fillId="0" borderId="3" xfId="8" applyFont="1" applyBorder="1" applyAlignment="1">
      <alignment horizontal="center" vertical="center" wrapText="1"/>
    </xf>
    <xf numFmtId="0" fontId="14" fillId="0" borderId="23" xfId="8" applyFont="1" applyBorder="1" applyAlignment="1">
      <alignment horizontal="center" vertical="center" wrapText="1"/>
    </xf>
    <xf numFmtId="165" fontId="17" fillId="0" borderId="6" xfId="8" applyNumberFormat="1" applyFont="1" applyBorder="1"/>
    <xf numFmtId="0" fontId="38" fillId="0" borderId="0" xfId="8" applyFont="1"/>
    <xf numFmtId="0" fontId="39" fillId="0" borderId="0" xfId="8" applyFont="1"/>
    <xf numFmtId="0" fontId="40" fillId="0" borderId="0" xfId="8" applyFont="1"/>
    <xf numFmtId="0" fontId="37" fillId="0" borderId="23" xfId="8" applyFont="1" applyBorder="1" applyAlignment="1">
      <alignment horizontal="center" vertical="center" wrapText="1"/>
    </xf>
    <xf numFmtId="0" fontId="14" fillId="0" borderId="4" xfId="8" applyFont="1" applyBorder="1" applyAlignment="1">
      <alignment horizontal="center" vertical="center" wrapText="1"/>
    </xf>
    <xf numFmtId="3" fontId="14" fillId="0" borderId="3" xfId="8" applyNumberFormat="1" applyFont="1" applyBorder="1" applyAlignment="1">
      <alignment horizontal="right" vertical="center" wrapText="1"/>
    </xf>
    <xf numFmtId="165" fontId="14" fillId="0" borderId="3" xfId="56" applyNumberFormat="1" applyFont="1" applyBorder="1" applyAlignment="1">
      <alignment horizontal="center" vertical="center" wrapText="1"/>
    </xf>
    <xf numFmtId="0" fontId="17" fillId="0" borderId="3" xfId="8" applyFont="1" applyBorder="1" applyAlignment="1">
      <alignment horizontal="center" vertical="center" wrapText="1"/>
    </xf>
    <xf numFmtId="3" fontId="17" fillId="0" borderId="3" xfId="8" applyNumberFormat="1" applyFont="1" applyBorder="1" applyAlignment="1">
      <alignment horizontal="right" vertical="center" wrapText="1"/>
    </xf>
    <xf numFmtId="165" fontId="17" fillId="0" borderId="3" xfId="56" applyNumberFormat="1" applyFont="1" applyBorder="1" applyAlignment="1">
      <alignment horizontal="center" vertical="center" wrapText="1"/>
    </xf>
    <xf numFmtId="0" fontId="38" fillId="0" borderId="0" xfId="8" applyFont="1" applyAlignment="1">
      <alignment horizontal="left" vertical="center"/>
    </xf>
    <xf numFmtId="0" fontId="41" fillId="0" borderId="0" xfId="8" applyFont="1"/>
    <xf numFmtId="166" fontId="4" fillId="0" borderId="0" xfId="8" applyNumberFormat="1"/>
    <xf numFmtId="9" fontId="0" fillId="0" borderId="0" xfId="56" applyFont="1"/>
    <xf numFmtId="0" fontId="42" fillId="0" borderId="0" xfId="8" applyFont="1"/>
    <xf numFmtId="0" fontId="43" fillId="0" borderId="0" xfId="8" applyFont="1"/>
    <xf numFmtId="0" fontId="17" fillId="0" borderId="3" xfId="8" applyFont="1" applyBorder="1" applyAlignment="1">
      <alignment horizontal="left" vertical="center" wrapText="1"/>
    </xf>
    <xf numFmtId="3" fontId="16" fillId="0" borderId="3" xfId="56" applyNumberFormat="1" applyFont="1" applyBorder="1" applyAlignment="1">
      <alignment horizontal="right" vertical="center" wrapText="1"/>
    </xf>
    <xf numFmtId="3" fontId="16" fillId="0" borderId="4" xfId="56" applyNumberFormat="1" applyFont="1" applyBorder="1" applyAlignment="1">
      <alignment horizontal="right" vertical="center" wrapText="1"/>
    </xf>
    <xf numFmtId="165" fontId="42" fillId="0" borderId="6" xfId="8" applyNumberFormat="1" applyFont="1" applyBorder="1"/>
    <xf numFmtId="0" fontId="44" fillId="0" borderId="0" xfId="0" applyFont="1"/>
    <xf numFmtId="0" fontId="47" fillId="0" borderId="0" xfId="0" applyFont="1"/>
    <xf numFmtId="0" fontId="48" fillId="0" borderId="0" xfId="0" applyFont="1"/>
    <xf numFmtId="165" fontId="0" fillId="0" borderId="0" xfId="0" applyNumberFormat="1"/>
    <xf numFmtId="0" fontId="50" fillId="0" borderId="0" xfId="0" applyFont="1"/>
    <xf numFmtId="0" fontId="16" fillId="0" borderId="0" xfId="0" applyFont="1"/>
    <xf numFmtId="0" fontId="16" fillId="0" borderId="0" xfId="0" applyFont="1" applyAlignment="1">
      <alignment horizontal="center"/>
    </xf>
    <xf numFmtId="0" fontId="15" fillId="0" borderId="0" xfId="0" applyFont="1" applyAlignment="1">
      <alignment wrapText="1"/>
    </xf>
    <xf numFmtId="0" fontId="15" fillId="0" borderId="0" xfId="0" applyFont="1"/>
    <xf numFmtId="0" fontId="16" fillId="0" borderId="0" xfId="0" applyFont="1" applyAlignment="1">
      <alignment horizontal="left"/>
    </xf>
    <xf numFmtId="0" fontId="37" fillId="0" borderId="0" xfId="0" applyFont="1" applyAlignment="1">
      <alignment wrapText="1"/>
    </xf>
    <xf numFmtId="0" fontId="37" fillId="0" borderId="0" xfId="0" applyFont="1"/>
    <xf numFmtId="0" fontId="37" fillId="0" borderId="20" xfId="0" applyFont="1" applyBorder="1" applyAlignment="1">
      <alignment wrapText="1"/>
    </xf>
    <xf numFmtId="0" fontId="37" fillId="0" borderId="2" xfId="0" applyFont="1" applyBorder="1" applyAlignment="1">
      <alignment wrapText="1"/>
    </xf>
    <xf numFmtId="0" fontId="37" fillId="0" borderId="32" xfId="0" applyFont="1" applyBorder="1" applyAlignment="1">
      <alignment wrapText="1"/>
    </xf>
    <xf numFmtId="0" fontId="42" fillId="0" borderId="6" xfId="8" applyFont="1" applyBorder="1"/>
    <xf numFmtId="0" fontId="42" fillId="0" borderId="6" xfId="8" applyFont="1" applyBorder="1" applyAlignment="1">
      <alignment horizontal="center" vertical="center" wrapText="1"/>
    </xf>
    <xf numFmtId="4" fontId="42" fillId="0" borderId="0" xfId="8" applyNumberFormat="1" applyFont="1"/>
    <xf numFmtId="165" fontId="42" fillId="0" borderId="0" xfId="8" applyNumberFormat="1" applyFont="1"/>
    <xf numFmtId="0" fontId="42" fillId="0" borderId="0" xfId="8" applyFont="1" applyAlignment="1">
      <alignment horizontal="left" vertical="center"/>
    </xf>
    <xf numFmtId="0" fontId="46" fillId="0" borderId="0" xfId="8" applyFont="1"/>
    <xf numFmtId="0" fontId="42" fillId="0" borderId="33" xfId="8" applyFont="1" applyBorder="1" applyAlignment="1">
      <alignment horizontal="center" vertical="center" wrapText="1"/>
    </xf>
    <xf numFmtId="0" fontId="49" fillId="0" borderId="6" xfId="3" applyFont="1" applyBorder="1" applyAlignment="1">
      <alignment wrapText="1"/>
    </xf>
    <xf numFmtId="0" fontId="44" fillId="2" borderId="0" xfId="2" applyFont="1" applyFill="1"/>
    <xf numFmtId="0" fontId="49" fillId="0" borderId="6" xfId="3" applyFont="1" applyBorder="1" applyAlignment="1">
      <alignment horizontal="center" wrapText="1"/>
    </xf>
    <xf numFmtId="0" fontId="47" fillId="2" borderId="0" xfId="2" applyFont="1" applyFill="1"/>
    <xf numFmtId="0" fontId="47" fillId="0" borderId="0" xfId="5" applyFont="1" applyAlignment="1">
      <alignment horizontal="left" vertical="center" wrapText="1"/>
    </xf>
    <xf numFmtId="0" fontId="52" fillId="2" borderId="0" xfId="2" applyFont="1" applyFill="1"/>
    <xf numFmtId="0" fontId="47" fillId="0" borderId="0" xfId="3" applyFont="1"/>
    <xf numFmtId="0" fontId="47" fillId="0" borderId="0" xfId="2" quotePrefix="1" applyFont="1" applyAlignment="1">
      <alignment horizontal="left"/>
    </xf>
    <xf numFmtId="165" fontId="49" fillId="0" borderId="6" xfId="0" applyNumberFormat="1" applyFont="1" applyBorder="1"/>
    <xf numFmtId="165" fontId="53" fillId="0" borderId="6" xfId="0" applyNumberFormat="1" applyFont="1" applyBorder="1" applyAlignment="1">
      <alignment horizontal="right" vertical="center"/>
    </xf>
    <xf numFmtId="165" fontId="53" fillId="37" borderId="6" xfId="0" applyNumberFormat="1" applyFont="1" applyFill="1" applyBorder="1" applyAlignment="1">
      <alignment horizontal="right" vertical="center"/>
    </xf>
    <xf numFmtId="0" fontId="53" fillId="0" borderId="6" xfId="10" applyFont="1" applyBorder="1" applyAlignment="1">
      <alignment horizontal="right" vertical="center"/>
    </xf>
    <xf numFmtId="165" fontId="53" fillId="0" borderId="6" xfId="10" applyNumberFormat="1" applyFont="1" applyBorder="1" applyAlignment="1">
      <alignment horizontal="right" vertical="center"/>
    </xf>
    <xf numFmtId="165" fontId="8" fillId="0" borderId="0" xfId="2" quotePrefix="1" applyNumberFormat="1" applyFont="1" applyAlignment="1">
      <alignment horizontal="left"/>
    </xf>
    <xf numFmtId="3" fontId="5" fillId="0" borderId="0" xfId="0" applyNumberFormat="1" applyFont="1"/>
    <xf numFmtId="3" fontId="47" fillId="2" borderId="0" xfId="2" applyNumberFormat="1" applyFont="1" applyFill="1"/>
    <xf numFmtId="0" fontId="38" fillId="0" borderId="0" xfId="8" applyFont="1" applyAlignment="1">
      <alignment horizontal="left"/>
    </xf>
    <xf numFmtId="3" fontId="4" fillId="0" borderId="0" xfId="8" applyNumberFormat="1"/>
    <xf numFmtId="169" fontId="42" fillId="0" borderId="0" xfId="8" applyNumberFormat="1" applyFont="1" applyAlignment="1">
      <alignment horizontal="left" vertical="center"/>
    </xf>
    <xf numFmtId="0" fontId="15" fillId="0" borderId="3" xfId="0" applyFont="1" applyBorder="1" applyAlignment="1">
      <alignment horizontal="center" vertical="center" wrapText="1"/>
    </xf>
    <xf numFmtId="0" fontId="15" fillId="0" borderId="3" xfId="0" applyFont="1" applyBorder="1" applyAlignment="1">
      <alignment wrapText="1"/>
    </xf>
    <xf numFmtId="3" fontId="15" fillId="0" borderId="21" xfId="0" applyNumberFormat="1" applyFont="1" applyBorder="1" applyAlignment="1">
      <alignment horizontal="right" wrapText="1"/>
    </xf>
    <xf numFmtId="165" fontId="16" fillId="0" borderId="3" xfId="0" applyNumberFormat="1" applyFont="1" applyBorder="1"/>
    <xf numFmtId="0" fontId="37" fillId="0" borderId="3" xfId="0" applyFont="1" applyBorder="1" applyAlignment="1">
      <alignment wrapText="1"/>
    </xf>
    <xf numFmtId="3" fontId="15" fillId="0" borderId="3" xfId="0" applyNumberFormat="1" applyFont="1" applyBorder="1" applyAlignment="1">
      <alignment horizontal="right" wrapText="1"/>
    </xf>
    <xf numFmtId="3" fontId="16" fillId="0" borderId="3" xfId="0" applyNumberFormat="1" applyFont="1" applyBorder="1"/>
    <xf numFmtId="0" fontId="15" fillId="0" borderId="22" xfId="0" applyFont="1" applyBorder="1" applyAlignment="1">
      <alignment wrapText="1"/>
    </xf>
    <xf numFmtId="0" fontId="15" fillId="0" borderId="22" xfId="0" applyFont="1" applyBorder="1" applyAlignment="1">
      <alignment horizontal="center" vertical="center" wrapText="1"/>
    </xf>
    <xf numFmtId="0" fontId="15" fillId="0" borderId="21" xfId="0" applyFont="1" applyBorder="1"/>
    <xf numFmtId="0" fontId="57" fillId="0" borderId="0" xfId="0" applyFont="1"/>
    <xf numFmtId="0" fontId="44" fillId="0" borderId="0" xfId="8" applyFont="1"/>
    <xf numFmtId="169" fontId="16" fillId="0" borderId="3" xfId="0" applyNumberFormat="1" applyFont="1" applyBorder="1"/>
    <xf numFmtId="165" fontId="16" fillId="0" borderId="3" xfId="56" applyNumberFormat="1" applyFont="1" applyBorder="1" applyAlignment="1">
      <alignment horizontal="right" vertical="center" wrapText="1"/>
    </xf>
    <xf numFmtId="165" fontId="14" fillId="4" borderId="6" xfId="51" applyNumberFormat="1" applyFont="1" applyFill="1" applyBorder="1" applyAlignment="1">
      <alignment vertical="top" wrapText="1"/>
    </xf>
    <xf numFmtId="0" fontId="51" fillId="0" borderId="0" xfId="0" applyFont="1"/>
    <xf numFmtId="0" fontId="14" fillId="4" borderId="3" xfId="51" applyFont="1" applyFill="1" applyBorder="1" applyAlignment="1">
      <alignment vertical="top" wrapText="1"/>
    </xf>
    <xf numFmtId="0" fontId="16" fillId="0" borderId="3" xfId="2" applyFont="1" applyBorder="1"/>
    <xf numFmtId="0" fontId="14" fillId="4" borderId="6" xfId="51" applyFont="1" applyFill="1" applyBorder="1" applyAlignment="1">
      <alignment vertical="top" wrapText="1"/>
    </xf>
    <xf numFmtId="3" fontId="60" fillId="0" borderId="6" xfId="0" applyNumberFormat="1" applyFont="1" applyBorder="1" applyAlignment="1">
      <alignment horizontal="right" vertical="center"/>
    </xf>
    <xf numFmtId="3" fontId="53" fillId="0" borderId="6" xfId="0" applyNumberFormat="1" applyFont="1" applyBorder="1" applyAlignment="1">
      <alignment horizontal="right" vertical="center"/>
    </xf>
    <xf numFmtId="3" fontId="53" fillId="37" borderId="6" xfId="0" applyNumberFormat="1" applyFont="1" applyFill="1" applyBorder="1" applyAlignment="1">
      <alignment horizontal="right" vertical="center"/>
    </xf>
    <xf numFmtId="3" fontId="53" fillId="0" borderId="6" xfId="10" applyNumberFormat="1" applyFont="1" applyBorder="1" applyAlignment="1">
      <alignment horizontal="right" vertical="center"/>
    </xf>
    <xf numFmtId="0" fontId="16" fillId="0" borderId="6" xfId="2" applyFont="1" applyBorder="1" applyAlignment="1">
      <alignment horizontal="center" vertical="center" wrapText="1"/>
    </xf>
    <xf numFmtId="3" fontId="60" fillId="0" borderId="6" xfId="10" applyNumberFormat="1" applyFont="1" applyBorder="1" applyAlignment="1">
      <alignment horizontal="right" vertical="center"/>
    </xf>
    <xf numFmtId="0" fontId="60" fillId="0" borderId="6" xfId="10" applyFont="1" applyBorder="1" applyAlignment="1">
      <alignment horizontal="right" vertical="center"/>
    </xf>
    <xf numFmtId="165" fontId="60" fillId="0" borderId="6" xfId="10" applyNumberFormat="1" applyFont="1" applyBorder="1" applyAlignment="1">
      <alignment horizontal="right" vertical="center"/>
    </xf>
    <xf numFmtId="0" fontId="61" fillId="0" borderId="0" xfId="0" applyFont="1"/>
    <xf numFmtId="165" fontId="49" fillId="37" borderId="6" xfId="0" applyNumberFormat="1" applyFont="1" applyFill="1" applyBorder="1"/>
    <xf numFmtId="0" fontId="16" fillId="0" borderId="6" xfId="2" applyFont="1" applyBorder="1"/>
    <xf numFmtId="165" fontId="16" fillId="37" borderId="6" xfId="0" applyNumberFormat="1" applyFont="1" applyFill="1" applyBorder="1"/>
    <xf numFmtId="165" fontId="16" fillId="0" borderId="6" xfId="0" applyNumberFormat="1" applyFont="1" applyBorder="1"/>
    <xf numFmtId="0" fontId="16" fillId="0" borderId="1" xfId="5" applyFont="1" applyBorder="1" applyAlignment="1">
      <alignment horizontal="left" vertical="center" wrapText="1"/>
    </xf>
    <xf numFmtId="0" fontId="16" fillId="0" borderId="0" xfId="3" applyFont="1"/>
    <xf numFmtId="0" fontId="16" fillId="0" borderId="0" xfId="2" quotePrefix="1" applyFont="1" applyAlignment="1">
      <alignment horizontal="left"/>
    </xf>
    <xf numFmtId="0" fontId="16" fillId="0" borderId="35" xfId="2" applyFont="1" applyBorder="1" applyAlignment="1">
      <alignment horizontal="center" vertical="center" wrapText="1"/>
    </xf>
    <xf numFmtId="9" fontId="16" fillId="0" borderId="0" xfId="1" applyFont="1"/>
    <xf numFmtId="0" fontId="49" fillId="0" borderId="31" xfId="3" applyFont="1" applyBorder="1" applyAlignment="1">
      <alignment horizontal="center" wrapText="1"/>
    </xf>
    <xf numFmtId="165" fontId="49" fillId="37" borderId="31" xfId="0" applyNumberFormat="1" applyFont="1" applyFill="1" applyBorder="1"/>
    <xf numFmtId="0" fontId="16" fillId="0" borderId="3" xfId="0" applyFont="1" applyBorder="1"/>
    <xf numFmtId="0" fontId="15" fillId="0" borderId="4" xfId="8" applyFont="1" applyBorder="1" applyAlignment="1">
      <alignment horizontal="left" vertical="center" wrapText="1"/>
    </xf>
    <xf numFmtId="0" fontId="17" fillId="0" borderId="4" xfId="8" applyFont="1" applyBorder="1" applyAlignment="1">
      <alignment horizontal="left" vertical="center" wrapText="1"/>
    </xf>
    <xf numFmtId="165" fontId="14" fillId="0" borderId="6" xfId="8" applyNumberFormat="1" applyFont="1" applyBorder="1"/>
    <xf numFmtId="0" fontId="14" fillId="0" borderId="0" xfId="8" applyFont="1"/>
    <xf numFmtId="0" fontId="32" fillId="0" borderId="0" xfId="8" applyFont="1"/>
    <xf numFmtId="170" fontId="16" fillId="0" borderId="3" xfId="56" applyNumberFormat="1" applyFont="1" applyBorder="1" applyAlignment="1">
      <alignment horizontal="center" vertical="center" wrapText="1"/>
    </xf>
    <xf numFmtId="0" fontId="62" fillId="0" borderId="0" xfId="8" applyFont="1"/>
    <xf numFmtId="165" fontId="41" fillId="0" borderId="0" xfId="8" applyNumberFormat="1" applyFont="1"/>
    <xf numFmtId="3" fontId="16" fillId="0" borderId="3" xfId="1" applyNumberFormat="1" applyFont="1" applyBorder="1" applyAlignment="1">
      <alignment horizontal="right" vertical="center" wrapText="1"/>
    </xf>
    <xf numFmtId="0" fontId="17" fillId="0" borderId="23" xfId="8" applyFont="1" applyBorder="1" applyAlignment="1">
      <alignment horizontal="center" vertical="center" wrapText="1"/>
    </xf>
    <xf numFmtId="0" fontId="38" fillId="0" borderId="0" xfId="8" applyFont="1" applyAlignment="1">
      <alignment horizontal="left" vertical="center" wrapText="1"/>
    </xf>
    <xf numFmtId="0" fontId="14" fillId="0" borderId="6" xfId="8" applyFont="1" applyBorder="1" applyAlignment="1">
      <alignment horizontal="center" vertical="center"/>
    </xf>
    <xf numFmtId="0" fontId="16" fillId="0" borderId="3" xfId="0" applyFont="1" applyBorder="1" applyAlignment="1">
      <alignment horizontal="center"/>
    </xf>
    <xf numFmtId="0" fontId="16" fillId="0" borderId="3" xfId="0" applyFont="1" applyBorder="1" applyAlignment="1">
      <alignment horizontal="center" vertical="center"/>
    </xf>
    <xf numFmtId="0" fontId="63" fillId="0" borderId="0" xfId="8" applyFont="1"/>
    <xf numFmtId="0" fontId="64" fillId="0" borderId="0" xfId="8" applyFont="1"/>
    <xf numFmtId="170" fontId="17" fillId="0" borderId="0" xfId="8" applyNumberFormat="1" applyFont="1"/>
    <xf numFmtId="0" fontId="65" fillId="0" borderId="0" xfId="8" applyFont="1"/>
    <xf numFmtId="3" fontId="16" fillId="0" borderId="3" xfId="0" applyNumberFormat="1" applyFont="1" applyBorder="1" applyAlignment="1">
      <alignment horizontal="right" vertical="center" wrapText="1"/>
    </xf>
    <xf numFmtId="0" fontId="14" fillId="0" borderId="4" xfId="8" applyFont="1" applyBorder="1" applyAlignment="1">
      <alignment horizontal="left" vertical="center" wrapText="1"/>
    </xf>
    <xf numFmtId="0" fontId="17" fillId="0" borderId="4" xfId="8" applyFont="1" applyBorder="1" applyAlignment="1">
      <alignment vertical="center" wrapText="1"/>
    </xf>
    <xf numFmtId="0" fontId="67" fillId="0" borderId="0" xfId="8" applyFont="1"/>
    <xf numFmtId="0" fontId="68" fillId="0" borderId="0" xfId="8" applyFont="1"/>
    <xf numFmtId="170" fontId="16" fillId="0" borderId="3" xfId="56" applyNumberFormat="1" applyFont="1" applyBorder="1" applyAlignment="1">
      <alignment horizontal="center" vertical="center"/>
    </xf>
    <xf numFmtId="3" fontId="16" fillId="0" borderId="0" xfId="8" applyNumberFormat="1" applyFont="1" applyAlignment="1">
      <alignment vertical="center"/>
    </xf>
    <xf numFmtId="1" fontId="16" fillId="0" borderId="3" xfId="1" applyNumberFormat="1" applyFont="1" applyBorder="1" applyAlignment="1">
      <alignment horizontal="right" vertical="center" wrapText="1"/>
    </xf>
    <xf numFmtId="0" fontId="37" fillId="0" borderId="4" xfId="8" applyFont="1" applyBorder="1" applyAlignment="1">
      <alignment horizontal="left" vertical="center" wrapText="1"/>
    </xf>
    <xf numFmtId="0" fontId="14" fillId="0" borderId="3" xfId="8" applyFont="1" applyBorder="1" applyAlignment="1">
      <alignment horizontal="center"/>
    </xf>
    <xf numFmtId="0" fontId="14" fillId="0" borderId="3" xfId="8" applyFont="1" applyBorder="1" applyAlignment="1">
      <alignment horizontal="left"/>
    </xf>
    <xf numFmtId="0" fontId="13" fillId="36" borderId="0" xfId="8" applyFont="1" applyFill="1"/>
    <xf numFmtId="3" fontId="16" fillId="0" borderId="3" xfId="0" applyNumberFormat="1" applyFont="1" applyBorder="1" applyAlignment="1">
      <alignment horizontal="right" vertical="center"/>
    </xf>
    <xf numFmtId="3" fontId="16" fillId="0" borderId="3" xfId="1" applyNumberFormat="1" applyFont="1" applyBorder="1" applyAlignment="1">
      <alignment horizontal="right" vertical="center"/>
    </xf>
    <xf numFmtId="0" fontId="44" fillId="0" borderId="3" xfId="0" applyFont="1" applyBorder="1" applyAlignment="1">
      <alignment horizontal="center" vertical="center" wrapText="1"/>
    </xf>
    <xf numFmtId="0" fontId="44" fillId="0" borderId="26" xfId="0" applyFont="1" applyBorder="1" applyAlignment="1">
      <alignment horizontal="center" vertical="center" wrapText="1"/>
    </xf>
    <xf numFmtId="0" fontId="44" fillId="0" borderId="22" xfId="0" applyFont="1" applyBorder="1" applyAlignment="1">
      <alignment wrapText="1"/>
    </xf>
    <xf numFmtId="167" fontId="44" fillId="0" borderId="21" xfId="55" applyNumberFormat="1" applyFont="1" applyBorder="1" applyAlignment="1">
      <alignment horizontal="right" wrapText="1"/>
    </xf>
    <xf numFmtId="167" fontId="44" fillId="0" borderId="21" xfId="55" applyNumberFormat="1" applyFont="1" applyBorder="1" applyAlignment="1">
      <alignment horizontal="right"/>
    </xf>
    <xf numFmtId="0" fontId="44" fillId="0" borderId="0" xfId="0" applyFont="1" applyAlignment="1">
      <alignment wrapText="1"/>
    </xf>
    <xf numFmtId="165" fontId="16" fillId="0" borderId="0" xfId="0" applyNumberFormat="1" applyFont="1"/>
    <xf numFmtId="0" fontId="56" fillId="0" borderId="0" xfId="0" applyFont="1"/>
    <xf numFmtId="0" fontId="16" fillId="0" borderId="0" xfId="0" applyFont="1" applyAlignment="1">
      <alignment horizontal="center" vertical="center"/>
    </xf>
    <xf numFmtId="0" fontId="15" fillId="0" borderId="20" xfId="0" applyFont="1" applyBorder="1" applyAlignment="1">
      <alignment wrapText="1"/>
    </xf>
    <xf numFmtId="0" fontId="69" fillId="0" borderId="0" xfId="0" applyFont="1"/>
    <xf numFmtId="3" fontId="16" fillId="0" borderId="0" xfId="0" applyNumberFormat="1" applyFont="1"/>
    <xf numFmtId="3" fontId="16" fillId="0" borderId="7" xfId="0" applyNumberFormat="1" applyFont="1" applyBorder="1"/>
    <xf numFmtId="3" fontId="16" fillId="0" borderId="18" xfId="0" applyNumberFormat="1" applyFont="1" applyBorder="1"/>
    <xf numFmtId="0" fontId="45" fillId="0" borderId="0" xfId="0" applyFont="1"/>
    <xf numFmtId="3" fontId="44" fillId="0" borderId="21" xfId="0" applyNumberFormat="1" applyFont="1" applyBorder="1" applyAlignment="1">
      <alignment horizontal="right" wrapText="1"/>
    </xf>
    <xf numFmtId="0" fontId="44" fillId="0" borderId="21" xfId="0" applyFont="1" applyBorder="1" applyAlignment="1">
      <alignment horizontal="right" wrapText="1"/>
    </xf>
    <xf numFmtId="0" fontId="65" fillId="0" borderId="0" xfId="0" applyFont="1"/>
    <xf numFmtId="0" fontId="62" fillId="0" borderId="0" xfId="0" applyFont="1"/>
    <xf numFmtId="0" fontId="70" fillId="0" borderId="0" xfId="0" applyFont="1"/>
    <xf numFmtId="0" fontId="70" fillId="0" borderId="0" xfId="0" applyFont="1" applyAlignment="1">
      <alignment horizontal="center" vertical="center"/>
    </xf>
    <xf numFmtId="0" fontId="57" fillId="0" borderId="2" xfId="0" applyFont="1" applyBorder="1" applyAlignment="1">
      <alignment vertical="center"/>
    </xf>
    <xf numFmtId="0" fontId="58" fillId="0" borderId="2" xfId="0" applyFont="1" applyBorder="1" applyAlignment="1">
      <alignment vertical="center"/>
    </xf>
    <xf numFmtId="0" fontId="56" fillId="0" borderId="23" xfId="0" applyFont="1" applyBorder="1" applyAlignment="1">
      <alignment horizontal="center" vertical="center" wrapText="1"/>
    </xf>
    <xf numFmtId="0" fontId="44" fillId="0" borderId="20" xfId="0" applyFont="1" applyBorder="1" applyAlignment="1">
      <alignment wrapText="1"/>
    </xf>
    <xf numFmtId="3" fontId="47" fillId="0" borderId="6" xfId="0" applyNumberFormat="1" applyFont="1" applyBorder="1"/>
    <xf numFmtId="3" fontId="47" fillId="0" borderId="0" xfId="0" applyNumberFormat="1" applyFont="1"/>
    <xf numFmtId="0" fontId="47" fillId="0" borderId="0" xfId="0" applyFont="1" applyAlignment="1">
      <alignment horizontal="center" vertical="center"/>
    </xf>
    <xf numFmtId="0" fontId="58" fillId="0" borderId="0" xfId="0" applyFont="1" applyAlignment="1">
      <alignment vertical="center"/>
    </xf>
    <xf numFmtId="0" fontId="49" fillId="0" borderId="0" xfId="0" applyFont="1" applyAlignment="1">
      <alignment wrapText="1"/>
    </xf>
    <xf numFmtId="3" fontId="49" fillId="0" borderId="7" xfId="0" applyNumberFormat="1" applyFont="1" applyBorder="1"/>
    <xf numFmtId="165" fontId="49" fillId="0" borderId="3" xfId="0" applyNumberFormat="1" applyFont="1" applyBorder="1"/>
    <xf numFmtId="3" fontId="49" fillId="0" borderId="18" xfId="0" applyNumberFormat="1" applyFont="1" applyBorder="1"/>
    <xf numFmtId="0" fontId="49" fillId="0" borderId="0" xfId="0" applyFont="1" applyAlignment="1">
      <alignment horizontal="center" vertical="center"/>
    </xf>
    <xf numFmtId="0" fontId="49" fillId="0" borderId="0" xfId="0" applyFont="1"/>
    <xf numFmtId="3" fontId="37" fillId="0" borderId="21" xfId="0" applyNumberFormat="1" applyFont="1" applyBorder="1" applyAlignment="1">
      <alignment horizontal="right" wrapText="1"/>
    </xf>
    <xf numFmtId="0" fontId="58" fillId="0" borderId="0" xfId="0" applyFont="1"/>
    <xf numFmtId="3" fontId="37" fillId="0" borderId="3" xfId="0" applyNumberFormat="1" applyFont="1" applyBorder="1" applyAlignment="1">
      <alignment horizontal="right" wrapText="1"/>
    </xf>
    <xf numFmtId="3" fontId="49" fillId="0" borderId="3" xfId="0" applyNumberFormat="1" applyFont="1" applyBorder="1"/>
    <xf numFmtId="3" fontId="14" fillId="0" borderId="6" xfId="8" applyNumberFormat="1" applyFont="1" applyBorder="1" applyAlignment="1">
      <alignment vertical="center"/>
    </xf>
    <xf numFmtId="165" fontId="14" fillId="0" borderId="6" xfId="8" applyNumberFormat="1" applyFont="1" applyBorder="1" applyAlignment="1">
      <alignment vertical="center"/>
    </xf>
    <xf numFmtId="0" fontId="38" fillId="0" borderId="17" xfId="8" applyFont="1" applyBorder="1" applyAlignment="1">
      <alignment vertical="center"/>
    </xf>
    <xf numFmtId="0" fontId="38" fillId="0" borderId="0" xfId="8" applyFont="1" applyAlignment="1">
      <alignment vertical="center"/>
    </xf>
    <xf numFmtId="0" fontId="44" fillId="0" borderId="22" xfId="0" applyFont="1" applyBorder="1" applyAlignment="1">
      <alignment horizontal="right" wrapText="1"/>
    </xf>
    <xf numFmtId="168" fontId="44" fillId="0" borderId="21" xfId="55" applyNumberFormat="1" applyFont="1" applyBorder="1" applyAlignment="1">
      <alignment horizontal="right" wrapText="1"/>
    </xf>
    <xf numFmtId="0" fontId="72" fillId="0" borderId="0" xfId="0" applyFont="1"/>
    <xf numFmtId="0" fontId="44" fillId="38" borderId="3" xfId="0" applyFont="1" applyFill="1" applyBorder="1" applyAlignment="1">
      <alignment wrapText="1"/>
    </xf>
    <xf numFmtId="0" fontId="44" fillId="38" borderId="21" xfId="0" applyFont="1" applyFill="1" applyBorder="1" applyAlignment="1">
      <alignment wrapText="1"/>
    </xf>
    <xf numFmtId="0" fontId="44" fillId="39" borderId="3" xfId="0" applyFont="1" applyFill="1" applyBorder="1" applyAlignment="1">
      <alignment wrapText="1"/>
    </xf>
    <xf numFmtId="0" fontId="44" fillId="39" borderId="3" xfId="0" applyFont="1" applyFill="1" applyBorder="1" applyAlignment="1">
      <alignment horizontal="right"/>
    </xf>
    <xf numFmtId="0" fontId="47" fillId="39" borderId="3" xfId="0" applyFont="1" applyFill="1" applyBorder="1" applyAlignment="1">
      <alignment horizontal="right"/>
    </xf>
    <xf numFmtId="165" fontId="47" fillId="39" borderId="3" xfId="0" applyNumberFormat="1" applyFont="1" applyFill="1" applyBorder="1" applyAlignment="1">
      <alignment horizontal="right"/>
    </xf>
    <xf numFmtId="0" fontId="44" fillId="0" borderId="3" xfId="0" applyFont="1" applyBorder="1" applyAlignment="1">
      <alignment wrapText="1"/>
    </xf>
    <xf numFmtId="0" fontId="15" fillId="38" borderId="3" xfId="0" applyFont="1" applyFill="1" applyBorder="1" applyAlignment="1">
      <alignment horizontal="center" vertical="center"/>
    </xf>
    <xf numFmtId="0" fontId="15" fillId="38" borderId="6" xfId="0" applyFont="1" applyFill="1" applyBorder="1" applyAlignment="1">
      <alignment horizontal="center" vertical="center"/>
    </xf>
    <xf numFmtId="0" fontId="15" fillId="38" borderId="21" xfId="0" applyFont="1" applyFill="1" applyBorder="1" applyAlignment="1">
      <alignment horizontal="center" vertical="center" wrapText="1"/>
    </xf>
    <xf numFmtId="0" fontId="15" fillId="38" borderId="3" xfId="0" applyFont="1" applyFill="1" applyBorder="1" applyAlignment="1">
      <alignment horizontal="center" vertical="center" wrapText="1"/>
    </xf>
    <xf numFmtId="165" fontId="15" fillId="39" borderId="21" xfId="0" applyNumberFormat="1" applyFont="1" applyFill="1" applyBorder="1"/>
    <xf numFmtId="165" fontId="16" fillId="39" borderId="21" xfId="0" applyNumberFormat="1" applyFont="1" applyFill="1" applyBorder="1"/>
    <xf numFmtId="0" fontId="15" fillId="38" borderId="23" xfId="0" applyFont="1" applyFill="1" applyBorder="1" applyAlignment="1">
      <alignment horizontal="center" vertical="center" wrapText="1"/>
    </xf>
    <xf numFmtId="0" fontId="15" fillId="0" borderId="21" xfId="0" applyFont="1" applyBorder="1" applyAlignment="1">
      <alignment horizontal="center" vertical="center" wrapText="1"/>
    </xf>
    <xf numFmtId="0" fontId="15" fillId="38" borderId="3" xfId="0" applyFont="1" applyFill="1" applyBorder="1" applyAlignment="1">
      <alignment horizontal="center" wrapText="1"/>
    </xf>
    <xf numFmtId="0" fontId="37" fillId="39" borderId="22" xfId="0" applyFont="1" applyFill="1" applyBorder="1" applyAlignment="1">
      <alignment wrapText="1"/>
    </xf>
    <xf numFmtId="165" fontId="37" fillId="39" borderId="3" xfId="0" applyNumberFormat="1" applyFont="1" applyFill="1" applyBorder="1"/>
    <xf numFmtId="165" fontId="37" fillId="39" borderId="21" xfId="0" applyNumberFormat="1" applyFont="1" applyFill="1" applyBorder="1"/>
    <xf numFmtId="165" fontId="49" fillId="39" borderId="3" xfId="0" applyNumberFormat="1" applyFont="1" applyFill="1" applyBorder="1"/>
    <xf numFmtId="165" fontId="49" fillId="39" borderId="21" xfId="0" applyNumberFormat="1" applyFont="1" applyFill="1" applyBorder="1"/>
    <xf numFmtId="0" fontId="47" fillId="0" borderId="0" xfId="0" applyFont="1" applyAlignment="1">
      <alignment horizontal="left"/>
    </xf>
    <xf numFmtId="0" fontId="44" fillId="0" borderId="21" xfId="0" applyFont="1" applyBorder="1" applyAlignment="1">
      <alignment horizontal="right"/>
    </xf>
    <xf numFmtId="165" fontId="44" fillId="0" borderId="21" xfId="0" applyNumberFormat="1" applyFont="1" applyBorder="1" applyAlignment="1">
      <alignment horizontal="right"/>
    </xf>
    <xf numFmtId="0" fontId="37" fillId="0" borderId="21" xfId="0" applyFont="1" applyBorder="1"/>
    <xf numFmtId="0" fontId="15" fillId="38" borderId="6" xfId="0" applyFont="1" applyFill="1" applyBorder="1" applyAlignment="1">
      <alignment horizontal="center" vertical="center" wrapText="1"/>
    </xf>
    <xf numFmtId="165" fontId="15" fillId="0" borderId="21" xfId="0" applyNumberFormat="1" applyFont="1" applyBorder="1" applyAlignment="1">
      <alignment horizontal="right"/>
    </xf>
    <xf numFmtId="165" fontId="37" fillId="0" borderId="21" xfId="0" applyNumberFormat="1" applyFont="1" applyBorder="1" applyAlignment="1">
      <alignment horizontal="right"/>
    </xf>
    <xf numFmtId="0" fontId="15" fillId="38" borderId="35" xfId="0" applyFont="1" applyFill="1" applyBorder="1" applyAlignment="1">
      <alignment horizontal="center" vertical="center"/>
    </xf>
    <xf numFmtId="0" fontId="44" fillId="0" borderId="21" xfId="0" applyFont="1" applyBorder="1"/>
    <xf numFmtId="0" fontId="15" fillId="0" borderId="22" xfId="0" applyFont="1" applyBorder="1" applyAlignment="1">
      <alignment vertical="center" wrapText="1"/>
    </xf>
    <xf numFmtId="165" fontId="15" fillId="0" borderId="21" xfId="0" applyNumberFormat="1" applyFont="1" applyBorder="1"/>
    <xf numFmtId="0" fontId="15" fillId="0" borderId="0" xfId="0" applyFont="1" applyAlignment="1">
      <alignment horizontal="center" vertical="center"/>
    </xf>
    <xf numFmtId="165" fontId="15" fillId="0" borderId="3" xfId="0" applyNumberFormat="1" applyFont="1" applyBorder="1" applyAlignment="1">
      <alignment wrapText="1"/>
    </xf>
    <xf numFmtId="0" fontId="37" fillId="0" borderId="0" xfId="0" applyFont="1" applyAlignment="1">
      <alignment vertical="center"/>
    </xf>
    <xf numFmtId="165" fontId="37" fillId="0" borderId="21" xfId="0" applyNumberFormat="1" applyFont="1" applyBorder="1"/>
    <xf numFmtId="165" fontId="37" fillId="0" borderId="3" xfId="0" applyNumberFormat="1" applyFont="1" applyBorder="1" applyAlignment="1">
      <alignment wrapText="1"/>
    </xf>
    <xf numFmtId="165" fontId="47" fillId="0" borderId="0" xfId="0" applyNumberFormat="1" applyFont="1"/>
    <xf numFmtId="3" fontId="44" fillId="0" borderId="21" xfId="0" applyNumberFormat="1" applyFont="1" applyBorder="1" applyAlignment="1">
      <alignment horizontal="right"/>
    </xf>
    <xf numFmtId="0" fontId="47" fillId="0" borderId="21" xfId="0" applyFont="1" applyBorder="1" applyAlignment="1">
      <alignment horizontal="right" wrapText="1"/>
    </xf>
    <xf numFmtId="0" fontId="49" fillId="0" borderId="0" xfId="0" applyFont="1" applyAlignment="1">
      <alignment vertical="center"/>
    </xf>
    <xf numFmtId="3" fontId="52" fillId="0" borderId="0" xfId="0" applyNumberFormat="1" applyFont="1"/>
    <xf numFmtId="169" fontId="16" fillId="0" borderId="0" xfId="0" applyNumberFormat="1" applyFont="1"/>
    <xf numFmtId="169" fontId="49" fillId="0" borderId="3" xfId="0" applyNumberFormat="1" applyFont="1" applyBorder="1"/>
    <xf numFmtId="0" fontId="15" fillId="0" borderId="20" xfId="0" applyFont="1" applyBorder="1" applyAlignment="1">
      <alignment horizontal="center" vertical="center" wrapText="1"/>
    </xf>
    <xf numFmtId="0" fontId="37" fillId="0" borderId="0" xfId="0" applyFont="1" applyAlignment="1">
      <alignment vertical="center" wrapText="1"/>
    </xf>
    <xf numFmtId="0" fontId="37" fillId="38" borderId="0" xfId="0" applyFont="1" applyFill="1" applyAlignment="1">
      <alignment vertical="center" wrapText="1"/>
    </xf>
    <xf numFmtId="0" fontId="37" fillId="0" borderId="2" xfId="0" applyFont="1" applyBorder="1" applyAlignment="1">
      <alignment vertical="center"/>
    </xf>
    <xf numFmtId="165" fontId="37" fillId="0" borderId="3" xfId="0" applyNumberFormat="1" applyFont="1" applyBorder="1"/>
    <xf numFmtId="165" fontId="15" fillId="0" borderId="3" xfId="0" applyNumberFormat="1" applyFont="1" applyBorder="1"/>
    <xf numFmtId="0" fontId="17" fillId="0" borderId="6" xfId="8" applyFont="1" applyBorder="1"/>
    <xf numFmtId="0" fontId="17" fillId="0" borderId="6" xfId="8" applyFont="1" applyBorder="1" applyAlignment="1">
      <alignment horizontal="center" vertical="center" wrapText="1"/>
    </xf>
    <xf numFmtId="0" fontId="14" fillId="0" borderId="4" xfId="8" applyFont="1" applyBorder="1" applyAlignment="1">
      <alignment horizontal="left" vertical="center"/>
    </xf>
    <xf numFmtId="169" fontId="37" fillId="37" borderId="6" xfId="8" applyNumberFormat="1" applyFont="1" applyFill="1" applyBorder="1"/>
    <xf numFmtId="165" fontId="37" fillId="37" borderId="6" xfId="8" applyNumberFormat="1" applyFont="1" applyFill="1" applyBorder="1"/>
    <xf numFmtId="4" fontId="17" fillId="0" borderId="0" xfId="8" applyNumberFormat="1" applyFont="1"/>
    <xf numFmtId="169" fontId="17" fillId="0" borderId="0" xfId="8" applyNumberFormat="1" applyFont="1"/>
    <xf numFmtId="169" fontId="15" fillId="0" borderId="6" xfId="8" applyNumberFormat="1" applyFont="1" applyBorder="1"/>
    <xf numFmtId="165" fontId="15" fillId="0" borderId="6" xfId="8" applyNumberFormat="1" applyFont="1" applyBorder="1"/>
    <xf numFmtId="0" fontId="17" fillId="0" borderId="0" xfId="8" applyFont="1" applyAlignment="1">
      <alignment horizontal="left" vertical="center" wrapText="1"/>
    </xf>
    <xf numFmtId="0" fontId="17" fillId="0" borderId="0" xfId="8" applyFont="1" applyAlignment="1">
      <alignment vertical="center"/>
    </xf>
    <xf numFmtId="0" fontId="17" fillId="0" borderId="33" xfId="8" applyFont="1" applyBorder="1" applyAlignment="1">
      <alignment horizontal="center" vertical="center" wrapText="1"/>
    </xf>
    <xf numFmtId="0" fontId="15" fillId="0" borderId="0" xfId="8" applyFont="1"/>
    <xf numFmtId="165" fontId="15" fillId="0" borderId="6" xfId="8" quotePrefix="1" applyNumberFormat="1" applyFont="1" applyBorder="1" applyAlignment="1">
      <alignment horizontal="right"/>
    </xf>
    <xf numFmtId="0" fontId="44" fillId="0" borderId="0" xfId="8" applyFont="1" applyAlignment="1">
      <alignment vertical="center" wrapText="1"/>
    </xf>
    <xf numFmtId="3" fontId="49" fillId="0" borderId="0" xfId="0" applyNumberFormat="1" applyFont="1"/>
    <xf numFmtId="0" fontId="15" fillId="0" borderId="21" xfId="0" applyFont="1" applyBorder="1" applyAlignment="1">
      <alignment wrapText="1"/>
    </xf>
    <xf numFmtId="0" fontId="37" fillId="0" borderId="22" xfId="0" applyFont="1" applyBorder="1"/>
    <xf numFmtId="165" fontId="15" fillId="0" borderId="21" xfId="0" applyNumberFormat="1" applyFont="1" applyBorder="1" applyAlignment="1">
      <alignment wrapText="1"/>
    </xf>
    <xf numFmtId="0" fontId="16" fillId="0" borderId="6" xfId="0" applyFont="1" applyBorder="1" applyAlignment="1">
      <alignment horizontal="center" vertical="center"/>
    </xf>
    <xf numFmtId="0" fontId="16" fillId="0" borderId="6" xfId="0" applyFont="1" applyBorder="1"/>
    <xf numFmtId="0" fontId="37" fillId="0" borderId="6" xfId="0" applyFont="1" applyBorder="1"/>
    <xf numFmtId="0" fontId="15" fillId="0" borderId="6" xfId="0" applyFont="1" applyBorder="1" applyAlignment="1">
      <alignment wrapText="1"/>
    </xf>
    <xf numFmtId="0" fontId="47" fillId="0" borderId="0" xfId="8" applyFont="1" applyAlignment="1">
      <alignment wrapText="1"/>
    </xf>
    <xf numFmtId="0" fontId="47" fillId="0" borderId="0" xfId="8" applyFont="1"/>
    <xf numFmtId="0" fontId="47" fillId="0" borderId="0" xfId="0" applyFont="1" applyAlignment="1">
      <alignment vertical="center"/>
    </xf>
    <xf numFmtId="0" fontId="16" fillId="0" borderId="6" xfId="0" applyFont="1" applyBorder="1" applyAlignment="1">
      <alignment horizontal="center" vertical="center" wrapText="1"/>
    </xf>
    <xf numFmtId="165" fontId="16" fillId="0" borderId="50" xfId="0" applyNumberFormat="1" applyFont="1" applyBorder="1"/>
    <xf numFmtId="0" fontId="37" fillId="0" borderId="2" xfId="0" applyFont="1" applyBorder="1" applyAlignment="1">
      <alignment horizontal="left" vertical="center"/>
    </xf>
    <xf numFmtId="0" fontId="37" fillId="39" borderId="21" xfId="0" applyFont="1" applyFill="1" applyBorder="1"/>
    <xf numFmtId="0" fontId="71" fillId="0" borderId="0" xfId="0" applyFont="1"/>
    <xf numFmtId="0" fontId="71" fillId="0" borderId="0" xfId="0" applyFont="1" applyAlignment="1">
      <alignment wrapText="1"/>
    </xf>
    <xf numFmtId="0" fontId="14" fillId="0" borderId="4" xfId="8" applyFont="1" applyBorder="1" applyAlignment="1">
      <alignment horizontal="center" vertical="center"/>
    </xf>
    <xf numFmtId="0" fontId="17" fillId="0" borderId="4" xfId="8" applyFont="1" applyBorder="1" applyAlignment="1">
      <alignment horizontal="center" vertical="center"/>
    </xf>
    <xf numFmtId="0" fontId="15" fillId="0" borderId="6" xfId="0" applyFont="1" applyBorder="1" applyAlignment="1">
      <alignment horizontal="right"/>
    </xf>
    <xf numFmtId="0" fontId="17" fillId="0" borderId="6" xfId="8" applyFont="1" applyBorder="1" applyAlignment="1">
      <alignment horizontal="center" vertical="center"/>
    </xf>
    <xf numFmtId="169" fontId="16" fillId="0" borderId="6" xfId="0" applyNumberFormat="1" applyFont="1" applyBorder="1"/>
    <xf numFmtId="0" fontId="49" fillId="0" borderId="6" xfId="0" applyFont="1" applyBorder="1"/>
    <xf numFmtId="0" fontId="16" fillId="0" borderId="0" xfId="0" applyFont="1" applyAlignment="1">
      <alignment vertical="center"/>
    </xf>
    <xf numFmtId="0" fontId="15" fillId="0" borderId="3" xfId="0" applyFont="1" applyBorder="1"/>
    <xf numFmtId="169" fontId="49" fillId="0" borderId="6" xfId="0" applyNumberFormat="1" applyFont="1" applyBorder="1"/>
    <xf numFmtId="165" fontId="58" fillId="0" borderId="0" xfId="0" applyNumberFormat="1" applyFont="1"/>
    <xf numFmtId="0" fontId="14" fillId="0" borderId="20" xfId="8" applyFont="1" applyBorder="1" applyAlignment="1">
      <alignment horizontal="left" vertical="center" wrapText="1"/>
    </xf>
    <xf numFmtId="0" fontId="17" fillId="0" borderId="0" xfId="57" applyFont="1"/>
    <xf numFmtId="0" fontId="14" fillId="0" borderId="6" xfId="57" applyFont="1" applyBorder="1" applyAlignment="1">
      <alignment vertical="center"/>
    </xf>
    <xf numFmtId="0" fontId="14" fillId="0" borderId="6" xfId="57" applyFont="1" applyBorder="1" applyAlignment="1">
      <alignment horizontal="center" vertical="center" wrapText="1"/>
    </xf>
    <xf numFmtId="0" fontId="14" fillId="0" borderId="7" xfId="57" applyFont="1" applyBorder="1" applyAlignment="1">
      <alignment horizontal="center" vertical="center"/>
    </xf>
    <xf numFmtId="0" fontId="15" fillId="0" borderId="6" xfId="57" applyFont="1" applyBorder="1" applyAlignment="1">
      <alignment vertical="center"/>
    </xf>
    <xf numFmtId="0" fontId="16" fillId="0" borderId="6" xfId="57" applyFont="1" applyBorder="1" applyAlignment="1">
      <alignment wrapText="1"/>
    </xf>
    <xf numFmtId="0" fontId="17" fillId="0" borderId="7" xfId="57" applyFont="1" applyBorder="1" applyAlignment="1">
      <alignment horizontal="center" vertical="center"/>
    </xf>
    <xf numFmtId="0" fontId="16" fillId="4" borderId="6" xfId="57" applyFont="1" applyFill="1" applyBorder="1" applyAlignment="1">
      <alignment vertical="center" wrapText="1"/>
    </xf>
    <xf numFmtId="0" fontId="16" fillId="0" borderId="7" xfId="57" applyFont="1" applyBorder="1" applyAlignment="1">
      <alignment horizontal="center" vertical="center"/>
    </xf>
    <xf numFmtId="0" fontId="15" fillId="0" borderId="0" xfId="57" applyFont="1" applyAlignment="1">
      <alignment wrapText="1"/>
    </xf>
    <xf numFmtId="0" fontId="16" fillId="4" borderId="6" xfId="57" applyFont="1" applyFill="1" applyBorder="1" applyAlignment="1">
      <alignment wrapText="1"/>
    </xf>
    <xf numFmtId="0" fontId="16" fillId="0" borderId="0" xfId="57" applyFont="1"/>
    <xf numFmtId="0" fontId="16" fillId="0" borderId="6" xfId="57" applyFont="1" applyBorder="1" applyAlignment="1">
      <alignment horizontal="left" wrapText="1"/>
    </xf>
    <xf numFmtId="0" fontId="73" fillId="0" borderId="0" xfId="57" applyFont="1"/>
    <xf numFmtId="0" fontId="16" fillId="0" borderId="6" xfId="57" applyFont="1" applyBorder="1" applyAlignment="1">
      <alignment vertical="center" wrapText="1"/>
    </xf>
    <xf numFmtId="0" fontId="73" fillId="0" borderId="0" xfId="57" applyFont="1" applyAlignment="1">
      <alignment wrapText="1"/>
    </xf>
    <xf numFmtId="0" fontId="74" fillId="0" borderId="0" xfId="57" applyFont="1"/>
    <xf numFmtId="0" fontId="36" fillId="0" borderId="0" xfId="57" applyFont="1"/>
    <xf numFmtId="0" fontId="74" fillId="0" borderId="0" xfId="57" applyFont="1" applyAlignment="1">
      <alignment wrapText="1"/>
    </xf>
    <xf numFmtId="0" fontId="17" fillId="0" borderId="7" xfId="57" applyFont="1" applyBorder="1" applyAlignment="1">
      <alignment horizontal="center" vertical="center" wrapText="1"/>
    </xf>
    <xf numFmtId="0" fontId="16" fillId="0" borderId="7" xfId="57" applyFont="1" applyBorder="1" applyAlignment="1">
      <alignment horizontal="center" vertical="center" wrapText="1"/>
    </xf>
    <xf numFmtId="0" fontId="17" fillId="0" borderId="0" xfId="57" applyFont="1" applyAlignment="1">
      <alignment horizontal="center" wrapText="1"/>
    </xf>
    <xf numFmtId="0" fontId="16" fillId="0" borderId="6" xfId="57" applyFont="1" applyBorder="1" applyAlignment="1">
      <alignment vertical="top" wrapText="1"/>
    </xf>
    <xf numFmtId="0" fontId="17" fillId="0" borderId="0" xfId="57" applyFont="1" applyAlignment="1">
      <alignment vertical="center"/>
    </xf>
    <xf numFmtId="0" fontId="17" fillId="0" borderId="0" xfId="57" applyFont="1" applyAlignment="1">
      <alignment wrapText="1"/>
    </xf>
    <xf numFmtId="0" fontId="17" fillId="0" borderId="0" xfId="57" applyFont="1" applyAlignment="1">
      <alignment horizontal="center" vertical="center"/>
    </xf>
    <xf numFmtId="0" fontId="16" fillId="0" borderId="3" xfId="2" applyFont="1" applyBorder="1" applyAlignment="1">
      <alignment horizontal="center" vertical="center" wrapText="1"/>
    </xf>
    <xf numFmtId="0" fontId="16" fillId="0" borderId="33" xfId="0" applyFont="1" applyBorder="1" applyAlignment="1">
      <alignment horizontal="center" vertical="center"/>
    </xf>
    <xf numFmtId="165" fontId="17" fillId="4" borderId="6" xfId="51" applyNumberFormat="1" applyFont="1" applyFill="1" applyBorder="1" applyAlignment="1">
      <alignment vertical="top" wrapText="1"/>
    </xf>
    <xf numFmtId="0" fontId="16" fillId="0" borderId="0" xfId="5" applyFont="1" applyAlignment="1">
      <alignment horizontal="left" vertical="center" wrapText="1"/>
    </xf>
    <xf numFmtId="0" fontId="16" fillId="0" borderId="6" xfId="3" applyFont="1" applyBorder="1" applyAlignment="1">
      <alignment horizontal="center" vertical="center" wrapText="1"/>
    </xf>
    <xf numFmtId="0" fontId="17" fillId="4" borderId="3" xfId="51" applyFont="1" applyFill="1" applyBorder="1" applyAlignment="1">
      <alignment vertical="top" wrapText="1"/>
    </xf>
    <xf numFmtId="165" fontId="17" fillId="4" borderId="3" xfId="51" applyNumberFormat="1" applyFont="1" applyFill="1" applyBorder="1" applyAlignment="1">
      <alignment vertical="top" wrapText="1"/>
    </xf>
    <xf numFmtId="0" fontId="16" fillId="0" borderId="6" xfId="3" applyFont="1" applyBorder="1" applyAlignment="1">
      <alignment horizontal="center" vertical="center"/>
    </xf>
    <xf numFmtId="0" fontId="16" fillId="0" borderId="6" xfId="7" applyFont="1" applyBorder="1" applyAlignment="1">
      <alignment horizontal="left"/>
    </xf>
    <xf numFmtId="0" fontId="16" fillId="2" borderId="0" xfId="2" applyFont="1" applyFill="1"/>
    <xf numFmtId="0" fontId="49" fillId="0" borderId="6" xfId="2" applyFont="1" applyBorder="1" applyAlignment="1">
      <alignment horizontal="left"/>
    </xf>
    <xf numFmtId="0" fontId="16" fillId="0" borderId="6" xfId="2" applyFont="1" applyBorder="1" applyAlignment="1">
      <alignment horizontal="left"/>
    </xf>
    <xf numFmtId="0" fontId="17" fillId="4" borderId="6" xfId="51" applyFont="1" applyFill="1" applyBorder="1" applyAlignment="1">
      <alignment vertical="top" wrapText="1"/>
    </xf>
    <xf numFmtId="0" fontId="36" fillId="2" borderId="0" xfId="2" applyFont="1" applyFill="1"/>
    <xf numFmtId="3" fontId="49" fillId="4" borderId="6" xfId="0" applyNumberFormat="1" applyFont="1" applyFill="1" applyBorder="1" applyAlignment="1">
      <alignment vertical="top" wrapText="1"/>
    </xf>
    <xf numFmtId="165" fontId="49" fillId="37" borderId="6" xfId="0" applyNumberFormat="1" applyFont="1" applyFill="1" applyBorder="1" applyAlignment="1">
      <alignment vertical="top" wrapText="1"/>
    </xf>
    <xf numFmtId="3" fontId="16" fillId="4" borderId="6" xfId="0" applyNumberFormat="1" applyFont="1" applyFill="1" applyBorder="1" applyAlignment="1">
      <alignment vertical="top" wrapText="1"/>
    </xf>
    <xf numFmtId="165" fontId="16" fillId="37" borderId="6" xfId="0" applyNumberFormat="1" applyFont="1" applyFill="1" applyBorder="1" applyAlignment="1">
      <alignment vertical="top" wrapText="1"/>
    </xf>
    <xf numFmtId="0" fontId="16" fillId="4" borderId="6" xfId="0" applyFont="1" applyFill="1" applyBorder="1" applyAlignment="1">
      <alignment vertical="top" wrapText="1"/>
    </xf>
    <xf numFmtId="165" fontId="16" fillId="37" borderId="6" xfId="0" applyNumberFormat="1" applyFont="1" applyFill="1" applyBorder="1" applyAlignment="1">
      <alignment horizontal="right" vertical="top" wrapText="1"/>
    </xf>
    <xf numFmtId="0" fontId="16" fillId="0" borderId="6" xfId="7" applyFont="1" applyBorder="1" applyAlignment="1">
      <alignment horizontal="left" wrapText="1"/>
    </xf>
    <xf numFmtId="165" fontId="49" fillId="4" borderId="6" xfId="0" applyNumberFormat="1" applyFont="1" applyFill="1" applyBorder="1" applyAlignment="1">
      <alignment vertical="top" wrapText="1"/>
    </xf>
    <xf numFmtId="0" fontId="16" fillId="4" borderId="6" xfId="0" applyFont="1" applyFill="1" applyBorder="1" applyAlignment="1">
      <alignment horizontal="right" vertical="top" wrapText="1"/>
    </xf>
    <xf numFmtId="3" fontId="49" fillId="37" borderId="6" xfId="0" applyNumberFormat="1" applyFont="1" applyFill="1" applyBorder="1" applyAlignment="1">
      <alignment vertical="top" wrapText="1"/>
    </xf>
    <xf numFmtId="3" fontId="16" fillId="37" borderId="6" xfId="0" applyNumberFormat="1" applyFont="1" applyFill="1" applyBorder="1" applyAlignment="1">
      <alignment vertical="top" wrapText="1"/>
    </xf>
    <xf numFmtId="165" fontId="16" fillId="4" borderId="6" xfId="0" applyNumberFormat="1" applyFont="1" applyFill="1" applyBorder="1" applyAlignment="1">
      <alignment vertical="top" wrapText="1"/>
    </xf>
    <xf numFmtId="0" fontId="16" fillId="37" borderId="6" xfId="0" applyFont="1" applyFill="1" applyBorder="1" applyAlignment="1">
      <alignment vertical="top" wrapText="1"/>
    </xf>
    <xf numFmtId="3" fontId="16" fillId="2" borderId="0" xfId="2" applyNumberFormat="1" applyFont="1" applyFill="1"/>
    <xf numFmtId="165" fontId="16" fillId="0" borderId="6" xfId="0" applyNumberFormat="1" applyFont="1" applyBorder="1" applyAlignment="1">
      <alignment vertical="top" wrapText="1"/>
    </xf>
    <xf numFmtId="0" fontId="16" fillId="0" borderId="3" xfId="3" applyFont="1" applyBorder="1" applyAlignment="1">
      <alignment horizontal="center" vertical="center" wrapText="1"/>
    </xf>
    <xf numFmtId="3" fontId="49" fillId="37" borderId="35" xfId="10" applyNumberFormat="1" applyFont="1" applyFill="1" applyBorder="1" applyAlignment="1">
      <alignment horizontal="right" vertical="center"/>
    </xf>
    <xf numFmtId="165" fontId="49" fillId="37" borderId="35" xfId="0" applyNumberFormat="1" applyFont="1" applyFill="1" applyBorder="1" applyAlignment="1">
      <alignment vertical="top" wrapText="1"/>
    </xf>
    <xf numFmtId="3" fontId="16" fillId="37" borderId="6" xfId="10" applyNumberFormat="1" applyFont="1" applyFill="1" applyBorder="1" applyAlignment="1">
      <alignment horizontal="right" vertical="center"/>
    </xf>
    <xf numFmtId="0" fontId="16" fillId="0" borderId="31" xfId="7" applyFont="1" applyBorder="1" applyAlignment="1">
      <alignment horizontal="left"/>
    </xf>
    <xf numFmtId="3" fontId="16" fillId="37" borderId="31" xfId="10" applyNumberFormat="1" applyFont="1" applyFill="1" applyBorder="1" applyAlignment="1">
      <alignment horizontal="right" vertical="center"/>
    </xf>
    <xf numFmtId="165" fontId="16" fillId="37" borderId="31" xfId="0" applyNumberFormat="1" applyFont="1" applyFill="1" applyBorder="1" applyAlignment="1">
      <alignment vertical="top" wrapText="1"/>
    </xf>
    <xf numFmtId="0" fontId="49" fillId="0" borderId="35" xfId="3" applyFont="1" applyBorder="1" applyAlignment="1">
      <alignment wrapText="1"/>
    </xf>
    <xf numFmtId="3" fontId="16" fillId="37" borderId="35" xfId="10" applyNumberFormat="1" applyFont="1" applyFill="1" applyBorder="1" applyAlignment="1">
      <alignment horizontal="right" vertical="center"/>
    </xf>
    <xf numFmtId="165" fontId="16" fillId="0" borderId="35" xfId="0" applyNumberFormat="1" applyFont="1" applyBorder="1" applyAlignment="1">
      <alignment vertical="top" wrapText="1"/>
    </xf>
    <xf numFmtId="165" fontId="16" fillId="4" borderId="35" xfId="0" applyNumberFormat="1" applyFont="1" applyFill="1" applyBorder="1" applyAlignment="1">
      <alignment vertical="top" wrapText="1"/>
    </xf>
    <xf numFmtId="3" fontId="17" fillId="0" borderId="6" xfId="8" applyNumberFormat="1" applyFont="1" applyBorder="1"/>
    <xf numFmtId="3" fontId="17" fillId="0" borderId="6" xfId="8" applyNumberFormat="1" applyFont="1" applyBorder="1" applyAlignment="1">
      <alignment vertical="center"/>
    </xf>
    <xf numFmtId="165" fontId="17" fillId="0" borderId="6" xfId="8" applyNumberFormat="1" applyFont="1" applyBorder="1" applyAlignment="1">
      <alignment vertical="center"/>
    </xf>
    <xf numFmtId="168" fontId="49" fillId="0" borderId="6" xfId="55" applyNumberFormat="1" applyFont="1" applyBorder="1"/>
    <xf numFmtId="168" fontId="16" fillId="0" borderId="6" xfId="55" applyNumberFormat="1" applyFont="1" applyBorder="1"/>
    <xf numFmtId="168" fontId="49" fillId="0" borderId="35" xfId="55" applyNumberFormat="1" applyFont="1" applyBorder="1"/>
    <xf numFmtId="168" fontId="16" fillId="0" borderId="35" xfId="55" applyNumberFormat="1" applyFont="1" applyBorder="1"/>
    <xf numFmtId="169" fontId="15" fillId="37" borderId="6" xfId="8" applyNumberFormat="1" applyFont="1" applyFill="1" applyBorder="1"/>
    <xf numFmtId="0" fontId="17" fillId="0" borderId="19" xfId="8" applyFont="1" applyBorder="1" applyAlignment="1">
      <alignment horizontal="center" vertical="center" wrapText="1"/>
    </xf>
    <xf numFmtId="169" fontId="37" fillId="37" borderId="7" xfId="8" applyNumberFormat="1" applyFont="1" applyFill="1" applyBorder="1"/>
    <xf numFmtId="169" fontId="15" fillId="0" borderId="7" xfId="8" applyNumberFormat="1" applyFont="1" applyBorder="1"/>
    <xf numFmtId="165" fontId="17" fillId="0" borderId="3" xfId="8" applyNumberFormat="1" applyFont="1" applyBorder="1"/>
    <xf numFmtId="165" fontId="14" fillId="0" borderId="3" xfId="8" applyNumberFormat="1" applyFont="1" applyBorder="1"/>
    <xf numFmtId="0" fontId="17" fillId="0" borderId="6" xfId="8" applyFont="1" applyBorder="1" applyAlignment="1">
      <alignment vertical="center"/>
    </xf>
    <xf numFmtId="4" fontId="14" fillId="0" borderId="0" xfId="8" applyNumberFormat="1" applyFont="1"/>
    <xf numFmtId="165" fontId="14" fillId="0" borderId="0" xfId="8" applyNumberFormat="1" applyFont="1"/>
    <xf numFmtId="169" fontId="17" fillId="0" borderId="0" xfId="8" applyNumberFormat="1" applyFont="1" applyAlignment="1">
      <alignment horizontal="left" vertical="center" wrapText="1"/>
    </xf>
    <xf numFmtId="0" fontId="16" fillId="0" borderId="21" xfId="0" applyFont="1" applyBorder="1"/>
    <xf numFmtId="0" fontId="37" fillId="0" borderId="21" xfId="0" applyFont="1" applyBorder="1" applyAlignment="1">
      <alignment wrapText="1"/>
    </xf>
    <xf numFmtId="165" fontId="37" fillId="37" borderId="33" xfId="8" applyNumberFormat="1" applyFont="1" applyFill="1" applyBorder="1"/>
    <xf numFmtId="165" fontId="15" fillId="0" borderId="33" xfId="8" applyNumberFormat="1" applyFont="1" applyBorder="1"/>
    <xf numFmtId="165" fontId="15" fillId="0" borderId="33" xfId="8" quotePrefix="1" applyNumberFormat="1" applyFont="1" applyBorder="1" applyAlignment="1">
      <alignment horizontal="right"/>
    </xf>
    <xf numFmtId="0" fontId="17" fillId="0" borderId="3" xfId="8" applyFont="1" applyBorder="1" applyAlignment="1">
      <alignment horizontal="right" vertical="center" wrapText="1"/>
    </xf>
    <xf numFmtId="0" fontId="37" fillId="37" borderId="3" xfId="8" applyFont="1" applyFill="1" applyBorder="1"/>
    <xf numFmtId="0" fontId="15" fillId="0" borderId="3" xfId="8" applyFont="1" applyBorder="1"/>
    <xf numFmtId="165" fontId="15" fillId="0" borderId="3" xfId="8" applyNumberFormat="1" applyFont="1" applyBorder="1"/>
    <xf numFmtId="0" fontId="15" fillId="0" borderId="3" xfId="8" quotePrefix="1" applyFont="1" applyBorder="1" applyAlignment="1">
      <alignment horizontal="right"/>
    </xf>
    <xf numFmtId="0" fontId="14" fillId="0" borderId="3" xfId="8" applyFont="1" applyBorder="1" applyAlignment="1">
      <alignment horizontal="right" vertical="center" wrapText="1"/>
    </xf>
    <xf numFmtId="0" fontId="16" fillId="0" borderId="7" xfId="0" applyFont="1" applyBorder="1" applyAlignment="1">
      <alignment horizontal="center" vertical="center" wrapText="1"/>
    </xf>
    <xf numFmtId="171" fontId="58" fillId="0" borderId="0" xfId="0" applyNumberFormat="1" applyFont="1"/>
    <xf numFmtId="0" fontId="5" fillId="0" borderId="0" xfId="0" applyFont="1" applyAlignment="1">
      <alignment horizontal="center" vertical="center"/>
    </xf>
    <xf numFmtId="165" fontId="5" fillId="0" borderId="0" xfId="0" applyNumberFormat="1" applyFont="1" applyAlignment="1">
      <alignment horizontal="center" vertical="center"/>
    </xf>
    <xf numFmtId="0" fontId="16" fillId="0" borderId="0" xfId="0" applyFont="1" applyAlignment="1">
      <alignment wrapText="1"/>
    </xf>
    <xf numFmtId="0" fontId="0" fillId="0" borderId="0" xfId="0" applyAlignment="1">
      <alignment wrapText="1"/>
    </xf>
    <xf numFmtId="0" fontId="47" fillId="0" borderId="0" xfId="0" applyFont="1" applyAlignment="1">
      <alignment wrapText="1"/>
    </xf>
    <xf numFmtId="3" fontId="14" fillId="0" borderId="6" xfId="8" applyNumberFormat="1" applyFont="1" applyBorder="1"/>
    <xf numFmtId="0" fontId="14" fillId="3" borderId="7" xfId="57" applyFont="1" applyFill="1" applyBorder="1" applyAlignment="1">
      <alignment horizontal="center" vertical="center"/>
    </xf>
    <xf numFmtId="0" fontId="14" fillId="3" borderId="18" xfId="57" applyFont="1" applyFill="1" applyBorder="1" applyAlignment="1">
      <alignment horizontal="center" vertical="center"/>
    </xf>
    <xf numFmtId="0" fontId="49" fillId="0" borderId="0" xfId="2" applyFont="1" applyAlignment="1">
      <alignment horizontal="center" vertical="center" wrapText="1"/>
    </xf>
    <xf numFmtId="0" fontId="16" fillId="0" borderId="38" xfId="2" applyFont="1" applyBorder="1" applyAlignment="1">
      <alignment horizontal="center" vertical="center" wrapText="1"/>
    </xf>
    <xf numFmtId="0" fontId="16" fillId="0" borderId="6" xfId="2" applyFont="1" applyBorder="1" applyAlignment="1">
      <alignment horizontal="center" vertical="center" wrapText="1"/>
    </xf>
    <xf numFmtId="0" fontId="16" fillId="0" borderId="3" xfId="2" applyFont="1" applyBorder="1" applyAlignment="1">
      <alignment horizontal="center" vertical="center" wrapText="1"/>
    </xf>
    <xf numFmtId="0" fontId="16" fillId="0" borderId="3" xfId="3" applyFont="1" applyBorder="1" applyAlignment="1">
      <alignment horizontal="center" vertical="center"/>
    </xf>
    <xf numFmtId="0" fontId="49" fillId="0" borderId="0" xfId="3" applyFont="1" applyAlignment="1">
      <alignment horizontal="center" vertical="center" wrapText="1"/>
    </xf>
    <xf numFmtId="0" fontId="16" fillId="0" borderId="38" xfId="6" applyFont="1" applyBorder="1" applyAlignment="1">
      <alignment horizontal="center" vertical="center" wrapText="1"/>
    </xf>
    <xf numFmtId="0" fontId="16" fillId="0" borderId="38" xfId="3" applyFont="1" applyBorder="1" applyAlignment="1">
      <alignment horizontal="center" vertical="center" wrapText="1"/>
    </xf>
    <xf numFmtId="0" fontId="16" fillId="0" borderId="6" xfId="3" applyFont="1" applyBorder="1" applyAlignment="1">
      <alignment horizontal="center" vertical="center" wrapText="1"/>
    </xf>
    <xf numFmtId="0" fontId="16" fillId="0" borderId="6" xfId="3" applyFont="1" applyBorder="1" applyAlignment="1">
      <alignment horizontal="center" vertical="center"/>
    </xf>
    <xf numFmtId="0" fontId="49" fillId="0" borderId="6" xfId="2" applyFont="1" applyBorder="1" applyAlignment="1">
      <alignment horizontal="center" vertical="center" wrapText="1"/>
    </xf>
    <xf numFmtId="0" fontId="16" fillId="0" borderId="6" xfId="6" applyFont="1" applyBorder="1" applyAlignment="1">
      <alignment horizontal="center" vertical="center" wrapText="1"/>
    </xf>
    <xf numFmtId="0" fontId="8" fillId="0" borderId="0" xfId="0" applyFont="1" applyAlignment="1">
      <alignment horizontal="left" wrapText="1"/>
    </xf>
    <xf numFmtId="0" fontId="0" fillId="0" borderId="0" xfId="0" applyAlignment="1">
      <alignment horizontal="left" wrapText="1"/>
    </xf>
    <xf numFmtId="0" fontId="15" fillId="0" borderId="6" xfId="2" applyFont="1" applyBorder="1" applyAlignment="1">
      <alignment horizontal="center" vertical="center" wrapText="1"/>
    </xf>
    <xf numFmtId="0" fontId="16" fillId="0" borderId="3" xfId="6" applyFont="1" applyBorder="1" applyAlignment="1">
      <alignment horizontal="center" vertical="center" wrapText="1"/>
    </xf>
    <xf numFmtId="0" fontId="47" fillId="0" borderId="0" xfId="0" applyFont="1" applyAlignment="1">
      <alignment horizontal="left" wrapText="1"/>
    </xf>
    <xf numFmtId="0" fontId="16" fillId="0" borderId="40" xfId="2" applyFont="1" applyBorder="1" applyAlignment="1">
      <alignment horizontal="center" vertical="center" wrapText="1"/>
    </xf>
    <xf numFmtId="0" fontId="16" fillId="0" borderId="39" xfId="2" applyFont="1" applyBorder="1" applyAlignment="1">
      <alignment horizontal="center" vertical="center" wrapText="1"/>
    </xf>
    <xf numFmtId="0" fontId="16" fillId="0" borderId="3" xfId="0" applyFont="1" applyBorder="1" applyAlignment="1">
      <alignment horizontal="center" vertical="center" wrapText="1"/>
    </xf>
    <xf numFmtId="0" fontId="16" fillId="0" borderId="3" xfId="0" applyFont="1" applyBorder="1" applyAlignment="1">
      <alignment horizontal="center" wrapText="1"/>
    </xf>
    <xf numFmtId="0" fontId="49" fillId="0" borderId="0" xfId="0" applyFont="1" applyAlignment="1">
      <alignment horizontal="center" vertical="center" wrapText="1"/>
    </xf>
    <xf numFmtId="0" fontId="38" fillId="0" borderId="0" xfId="8" applyFont="1" applyAlignment="1">
      <alignment horizontal="left" vertical="center" wrapText="1"/>
    </xf>
    <xf numFmtId="0" fontId="37" fillId="0" borderId="0" xfId="8" applyFont="1" applyAlignment="1">
      <alignment horizontal="center" vertical="center" wrapText="1"/>
    </xf>
    <xf numFmtId="0" fontId="37" fillId="0" borderId="19" xfId="8" applyFont="1" applyBorder="1" applyAlignment="1">
      <alignment horizontal="center" vertical="center" wrapText="1"/>
    </xf>
    <xf numFmtId="0" fontId="37" fillId="0" borderId="20" xfId="8" applyFont="1" applyBorder="1" applyAlignment="1">
      <alignment horizontal="center" vertical="center" wrapText="1"/>
    </xf>
    <xf numFmtId="0" fontId="37" fillId="0" borderId="38" xfId="8" applyFont="1" applyBorder="1" applyAlignment="1">
      <alignment horizontal="center" vertical="center" wrapText="1"/>
    </xf>
    <xf numFmtId="0" fontId="37" fillId="0" borderId="6" xfId="8" applyFont="1" applyBorder="1" applyAlignment="1">
      <alignment horizontal="center" vertical="center" wrapText="1"/>
    </xf>
    <xf numFmtId="0" fontId="38" fillId="0" borderId="17" xfId="8" applyFont="1" applyBorder="1" applyAlignment="1">
      <alignment horizontal="left" vertical="center" wrapText="1"/>
    </xf>
    <xf numFmtId="3" fontId="47" fillId="0" borderId="0" xfId="8" applyNumberFormat="1" applyFont="1" applyAlignment="1">
      <alignment horizontal="left" vertical="center" wrapText="1"/>
    </xf>
    <xf numFmtId="0" fontId="17" fillId="0" borderId="41" xfId="8" applyFont="1" applyBorder="1" applyAlignment="1">
      <alignment horizontal="center" vertical="center" wrapText="1"/>
    </xf>
    <xf numFmtId="0" fontId="17" fillId="0" borderId="17" xfId="8" applyFont="1" applyBorder="1" applyAlignment="1">
      <alignment horizontal="center" vertical="center" wrapText="1"/>
    </xf>
    <xf numFmtId="0" fontId="17" fillId="0" borderId="0" xfId="8" applyFont="1" applyAlignment="1">
      <alignment horizontal="center" vertical="center" wrapText="1"/>
    </xf>
    <xf numFmtId="0" fontId="17" fillId="0" borderId="2" xfId="8" applyFont="1" applyBorder="1" applyAlignment="1">
      <alignment horizontal="center" vertical="center" wrapText="1"/>
    </xf>
    <xf numFmtId="0" fontId="17" fillId="0" borderId="42" xfId="8" applyFont="1" applyBorder="1" applyAlignment="1">
      <alignment horizontal="center" vertical="center" wrapText="1"/>
    </xf>
    <xf numFmtId="0" fontId="17" fillId="0" borderId="43" xfId="8" applyFont="1" applyBorder="1" applyAlignment="1">
      <alignment horizontal="center" vertical="center" wrapText="1"/>
    </xf>
    <xf numFmtId="0" fontId="17" fillId="0" borderId="7" xfId="8" applyFont="1" applyBorder="1" applyAlignment="1">
      <alignment horizontal="center" vertical="center" wrapText="1"/>
    </xf>
    <xf numFmtId="0" fontId="17" fillId="0" borderId="18" xfId="8" applyFont="1" applyBorder="1" applyAlignment="1">
      <alignment horizontal="center" vertical="center" wrapText="1"/>
    </xf>
    <xf numFmtId="0" fontId="17" fillId="0" borderId="3" xfId="8" applyFont="1" applyBorder="1" applyAlignment="1">
      <alignment horizontal="center" vertical="center" wrapText="1"/>
    </xf>
    <xf numFmtId="0" fontId="17" fillId="0" borderId="23" xfId="8" applyFont="1" applyBorder="1" applyAlignment="1">
      <alignment horizontal="center" vertical="center" wrapText="1"/>
    </xf>
    <xf numFmtId="0" fontId="17" fillId="0" borderId="22" xfId="8" applyFont="1" applyBorder="1" applyAlignment="1">
      <alignment horizontal="center" vertical="center" wrapText="1"/>
    </xf>
    <xf numFmtId="0" fontId="17" fillId="0" borderId="4" xfId="8" applyFont="1" applyBorder="1" applyAlignment="1">
      <alignment horizontal="center" vertical="center" wrapText="1"/>
    </xf>
    <xf numFmtId="0" fontId="17" fillId="0" borderId="26" xfId="8" applyFont="1" applyBorder="1" applyAlignment="1">
      <alignment horizontal="center" vertical="center" wrapText="1"/>
    </xf>
    <xf numFmtId="0" fontId="17" fillId="0" borderId="21" xfId="8" applyFont="1" applyBorder="1" applyAlignment="1">
      <alignment horizontal="center" vertical="center" wrapText="1"/>
    </xf>
    <xf numFmtId="0" fontId="17" fillId="0" borderId="20" xfId="8" applyFont="1" applyBorder="1" applyAlignment="1">
      <alignment horizontal="center" vertical="center" wrapText="1"/>
    </xf>
    <xf numFmtId="0" fontId="17" fillId="0" borderId="40" xfId="8" applyFont="1" applyBorder="1" applyAlignment="1">
      <alignment horizontal="center" vertical="center" wrapText="1"/>
    </xf>
    <xf numFmtId="0" fontId="14" fillId="0" borderId="21" xfId="8" applyFont="1" applyBorder="1" applyAlignment="1">
      <alignment horizontal="center" vertical="center" wrapText="1"/>
    </xf>
    <xf numFmtId="0" fontId="14" fillId="0" borderId="22" xfId="8" applyFont="1" applyBorder="1" applyAlignment="1">
      <alignment horizontal="center" vertical="center" wrapText="1"/>
    </xf>
    <xf numFmtId="0" fontId="14" fillId="0" borderId="20" xfId="8" applyFont="1" applyBorder="1" applyAlignment="1">
      <alignment horizontal="center" vertical="center" wrapText="1"/>
    </xf>
    <xf numFmtId="0" fontId="14" fillId="0" borderId="3" xfId="8" applyFont="1" applyBorder="1" applyAlignment="1">
      <alignment horizontal="center" vertical="center" wrapText="1"/>
    </xf>
    <xf numFmtId="0" fontId="14" fillId="0" borderId="23" xfId="8" applyFont="1" applyBorder="1" applyAlignment="1">
      <alignment horizontal="center" vertical="center" wrapText="1"/>
    </xf>
    <xf numFmtId="3" fontId="47" fillId="0" borderId="0" xfId="8" applyNumberFormat="1" applyFont="1" applyAlignment="1">
      <alignment horizontal="left"/>
    </xf>
    <xf numFmtId="0" fontId="14" fillId="0" borderId="0" xfId="8" applyFont="1" applyAlignment="1">
      <alignment horizontal="center" vertical="center" wrapText="1"/>
    </xf>
    <xf numFmtId="3" fontId="47" fillId="0" borderId="0" xfId="8" applyNumberFormat="1" applyFont="1" applyAlignment="1">
      <alignment horizontal="left" vertical="center"/>
    </xf>
    <xf numFmtId="0" fontId="17" fillId="0" borderId="2" xfId="8" applyFont="1" applyBorder="1" applyAlignment="1">
      <alignment horizontal="center" vertical="center"/>
    </xf>
    <xf numFmtId="0" fontId="14" fillId="0" borderId="2" xfId="8" applyFont="1" applyBorder="1" applyAlignment="1">
      <alignment horizontal="center" vertical="center" wrapText="1"/>
    </xf>
    <xf numFmtId="0" fontId="14" fillId="0" borderId="2" xfId="8" applyFont="1" applyBorder="1" applyAlignment="1">
      <alignment horizontal="center" vertical="center"/>
    </xf>
    <xf numFmtId="3" fontId="66" fillId="0" borderId="0" xfId="8" applyNumberFormat="1" applyFont="1" applyAlignment="1">
      <alignment horizontal="left" vertical="center"/>
    </xf>
    <xf numFmtId="0" fontId="44" fillId="0" borderId="0" xfId="8" applyFont="1" applyAlignment="1">
      <alignment horizontal="left" vertical="center" wrapText="1"/>
    </xf>
    <xf numFmtId="0" fontId="17" fillId="0" borderId="44" xfId="8" applyFont="1" applyBorder="1" applyAlignment="1">
      <alignment horizontal="left" vertical="center"/>
    </xf>
    <xf numFmtId="3" fontId="44" fillId="0" borderId="0" xfId="8" applyNumberFormat="1" applyFont="1" applyAlignment="1">
      <alignment horizontal="left" vertical="center"/>
    </xf>
    <xf numFmtId="0" fontId="37" fillId="0" borderId="2" xfId="8" applyFont="1" applyBorder="1" applyAlignment="1">
      <alignment horizontal="center" vertical="center" wrapText="1"/>
    </xf>
    <xf numFmtId="0" fontId="37" fillId="0" borderId="3" xfId="8" applyFont="1" applyBorder="1" applyAlignment="1">
      <alignment horizontal="center" vertical="center" wrapText="1"/>
    </xf>
    <xf numFmtId="0" fontId="37" fillId="0" borderId="23" xfId="8" applyFont="1" applyBorder="1" applyAlignment="1">
      <alignment horizontal="center" vertical="center" wrapText="1"/>
    </xf>
    <xf numFmtId="3" fontId="16" fillId="0" borderId="17" xfId="8" applyNumberFormat="1" applyFont="1" applyBorder="1" applyAlignment="1">
      <alignment horizontal="left" vertical="center"/>
    </xf>
    <xf numFmtId="3" fontId="16" fillId="0" borderId="0" xfId="8" applyNumberFormat="1" applyFont="1" applyAlignment="1">
      <alignment horizontal="left" vertical="center"/>
    </xf>
    <xf numFmtId="0" fontId="14" fillId="0" borderId="0" xfId="8" applyFont="1" applyAlignment="1">
      <alignment horizontal="center" vertical="center"/>
    </xf>
    <xf numFmtId="0" fontId="14" fillId="0" borderId="25" xfId="8" applyFont="1" applyBorder="1" applyAlignment="1">
      <alignment horizontal="center" vertical="center" wrapText="1"/>
    </xf>
    <xf numFmtId="0" fontId="14" fillId="0" borderId="24" xfId="8" applyFont="1" applyBorder="1" applyAlignment="1">
      <alignment horizontal="center" vertical="center" wrapText="1"/>
    </xf>
    <xf numFmtId="0" fontId="44" fillId="0" borderId="3" xfId="0" applyFont="1" applyBorder="1" applyAlignment="1">
      <alignment horizontal="center" vertical="center" wrapText="1"/>
    </xf>
    <xf numFmtId="0" fontId="44" fillId="0" borderId="4" xfId="0" applyFont="1" applyBorder="1" applyAlignment="1">
      <alignment horizontal="center" wrapText="1"/>
    </xf>
    <xf numFmtId="0" fontId="44" fillId="0" borderId="5" xfId="0" applyFont="1" applyBorder="1" applyAlignment="1">
      <alignment horizontal="center" wrapText="1"/>
    </xf>
    <xf numFmtId="0" fontId="44" fillId="0" borderId="26" xfId="0" applyFont="1" applyBorder="1" applyAlignment="1">
      <alignment horizontal="center" wrapText="1"/>
    </xf>
    <xf numFmtId="0" fontId="15" fillId="0" borderId="3" xfId="0" applyFont="1" applyBorder="1" applyAlignment="1">
      <alignment horizontal="center" vertical="center" wrapText="1"/>
    </xf>
    <xf numFmtId="0" fontId="16" fillId="0" borderId="3" xfId="0" applyFont="1" applyBorder="1" applyAlignment="1">
      <alignment horizontal="center"/>
    </xf>
    <xf numFmtId="0" fontId="49" fillId="0" borderId="2" xfId="0" applyFont="1" applyBorder="1" applyAlignment="1">
      <alignment horizontal="center" vertical="center" wrapText="1"/>
    </xf>
    <xf numFmtId="0" fontId="15" fillId="0" borderId="3" xfId="0" applyFont="1" applyBorder="1" applyAlignment="1">
      <alignment horizontal="center" wrapText="1"/>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26" xfId="0" applyFont="1" applyBorder="1" applyAlignment="1">
      <alignment horizontal="center" vertical="center"/>
    </xf>
    <xf numFmtId="0" fontId="16" fillId="0" borderId="23" xfId="0" applyFont="1" applyBorder="1" applyAlignment="1">
      <alignment horizontal="center" vertical="center"/>
    </xf>
    <xf numFmtId="0" fontId="16" fillId="0" borderId="29" xfId="0" applyFont="1" applyBorder="1" applyAlignment="1">
      <alignment horizontal="center" vertical="center"/>
    </xf>
    <xf numFmtId="0" fontId="16" fillId="0" borderId="3" xfId="0" applyFont="1" applyBorder="1" applyAlignment="1">
      <alignment horizontal="center" vertical="center"/>
    </xf>
    <xf numFmtId="0" fontId="56" fillId="0" borderId="3" xfId="0" applyFont="1" applyBorder="1" applyAlignment="1">
      <alignment horizontal="center" vertical="center" wrapText="1"/>
    </xf>
    <xf numFmtId="0" fontId="58" fillId="0" borderId="3" xfId="0" applyFont="1" applyBorder="1" applyAlignment="1">
      <alignment horizontal="center"/>
    </xf>
    <xf numFmtId="0" fontId="58" fillId="0" borderId="3" xfId="0" applyFont="1" applyBorder="1" applyAlignment="1">
      <alignment horizontal="center" vertical="center"/>
    </xf>
    <xf numFmtId="0" fontId="47" fillId="0" borderId="3" xfId="0" applyFont="1" applyBorder="1" applyAlignment="1">
      <alignment horizontal="center" vertical="center" wrapText="1"/>
    </xf>
    <xf numFmtId="0" fontId="44" fillId="0" borderId="3" xfId="0" applyFont="1" applyBorder="1" applyAlignment="1">
      <alignment horizontal="center" wrapText="1"/>
    </xf>
    <xf numFmtId="0" fontId="44" fillId="0" borderId="27" xfId="0" applyFont="1" applyBorder="1" applyAlignment="1">
      <alignment horizontal="center" vertical="center" wrapText="1"/>
    </xf>
    <xf numFmtId="0" fontId="44" fillId="0" borderId="30" xfId="0" applyFont="1" applyBorder="1" applyAlignment="1">
      <alignment horizontal="center" vertical="center" wrapText="1"/>
    </xf>
    <xf numFmtId="0" fontId="44" fillId="0" borderId="21" xfId="0" applyFont="1" applyBorder="1" applyAlignment="1">
      <alignment horizontal="center" vertical="center" wrapText="1"/>
    </xf>
    <xf numFmtId="0" fontId="56" fillId="0" borderId="4" xfId="0" applyFont="1" applyBorder="1" applyAlignment="1">
      <alignment horizontal="center" vertical="center"/>
    </xf>
    <xf numFmtId="0" fontId="56" fillId="0" borderId="5" xfId="0" applyFont="1" applyBorder="1" applyAlignment="1">
      <alignment horizontal="center" vertical="center"/>
    </xf>
    <xf numFmtId="0" fontId="56" fillId="0" borderId="26" xfId="0" applyFont="1" applyBorder="1" applyAlignment="1">
      <alignment horizontal="center" vertical="center"/>
    </xf>
    <xf numFmtId="0" fontId="56" fillId="38" borderId="4" xfId="0" applyFont="1" applyFill="1" applyBorder="1" applyAlignment="1">
      <alignment horizontal="center" vertical="center"/>
    </xf>
    <xf numFmtId="0" fontId="56" fillId="38" borderId="5" xfId="0" applyFont="1" applyFill="1" applyBorder="1" applyAlignment="1">
      <alignment horizontal="center" vertical="center"/>
    </xf>
    <xf numFmtId="0" fontId="56" fillId="38" borderId="5" xfId="0" applyFont="1" applyFill="1" applyBorder="1" applyAlignment="1">
      <alignment horizontal="center" vertical="center" wrapText="1"/>
    </xf>
    <xf numFmtId="0" fontId="56" fillId="38" borderId="3"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26" xfId="0" applyFont="1" applyBorder="1" applyAlignment="1">
      <alignment horizontal="center" vertical="center"/>
    </xf>
    <xf numFmtId="0" fontId="15" fillId="38" borderId="4" xfId="0" applyFont="1" applyFill="1" applyBorder="1" applyAlignment="1">
      <alignment horizontal="center" vertical="center"/>
    </xf>
    <xf numFmtId="0" fontId="15" fillId="38" borderId="5" xfId="0" applyFont="1" applyFill="1" applyBorder="1" applyAlignment="1">
      <alignment horizontal="center" vertical="center"/>
    </xf>
    <xf numFmtId="0" fontId="15" fillId="38" borderId="26" xfId="0" applyFont="1" applyFill="1" applyBorder="1" applyAlignment="1">
      <alignment horizontal="center" vertical="center"/>
    </xf>
    <xf numFmtId="0" fontId="56" fillId="0" borderId="4" xfId="0" applyFont="1" applyBorder="1" applyAlignment="1">
      <alignment horizontal="left"/>
    </xf>
    <xf numFmtId="0" fontId="56" fillId="0" borderId="5" xfId="0" applyFont="1" applyBorder="1" applyAlignment="1">
      <alignment horizontal="left"/>
    </xf>
    <xf numFmtId="0" fontId="56" fillId="0" borderId="26" xfId="0" applyFont="1" applyBorder="1" applyAlignment="1">
      <alignment horizontal="left"/>
    </xf>
    <xf numFmtId="0" fontId="56" fillId="38" borderId="4" xfId="0" applyFont="1" applyFill="1" applyBorder="1" applyAlignment="1">
      <alignment horizontal="left"/>
    </xf>
    <xf numFmtId="0" fontId="56" fillId="38" borderId="5" xfId="0" applyFont="1" applyFill="1" applyBorder="1" applyAlignment="1">
      <alignment horizontal="left"/>
    </xf>
    <xf numFmtId="0" fontId="56" fillId="38" borderId="5" xfId="0" applyFont="1" applyFill="1" applyBorder="1" applyAlignment="1">
      <alignment horizontal="left" wrapText="1"/>
    </xf>
    <xf numFmtId="0" fontId="49" fillId="0" borderId="6" xfId="0" applyFont="1" applyBorder="1" applyAlignment="1">
      <alignment horizontal="center" vertical="center" wrapText="1"/>
    </xf>
    <xf numFmtId="0" fontId="49" fillId="0" borderId="31"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0" xfId="0" applyFont="1" applyBorder="1" applyAlignment="1">
      <alignment horizontal="center"/>
    </xf>
    <xf numFmtId="0" fontId="15" fillId="0" borderId="2" xfId="0" applyFont="1" applyBorder="1" applyAlignment="1">
      <alignment horizontal="center"/>
    </xf>
    <xf numFmtId="0" fontId="15" fillId="0" borderId="6" xfId="0" applyFont="1" applyBorder="1" applyAlignment="1">
      <alignment horizontal="center"/>
    </xf>
    <xf numFmtId="0" fontId="15" fillId="0" borderId="31" xfId="0" applyFont="1" applyBorder="1" applyAlignment="1">
      <alignment horizontal="center"/>
    </xf>
    <xf numFmtId="0" fontId="15" fillId="38" borderId="5" xfId="0" applyFont="1" applyFill="1" applyBorder="1" applyAlignment="1">
      <alignment horizontal="center"/>
    </xf>
    <xf numFmtId="0" fontId="15" fillId="38" borderId="2" xfId="0" applyFont="1" applyFill="1" applyBorder="1" applyAlignment="1">
      <alignment horizontal="center"/>
    </xf>
    <xf numFmtId="0" fontId="56" fillId="38" borderId="5" xfId="0" applyFont="1" applyFill="1" applyBorder="1" applyAlignment="1">
      <alignment wrapText="1"/>
    </xf>
    <xf numFmtId="0" fontId="47" fillId="0" borderId="0" xfId="0" applyFont="1" applyAlignment="1">
      <alignment horizontal="left"/>
    </xf>
    <xf numFmtId="0" fontId="37" fillId="0" borderId="0" xfId="0" applyFont="1" applyAlignment="1">
      <alignment horizontal="center" vertical="center" wrapText="1"/>
    </xf>
    <xf numFmtId="0" fontId="15" fillId="0" borderId="27" xfId="0" applyFont="1" applyBorder="1" applyAlignment="1">
      <alignment horizontal="center" vertical="center" wrapText="1"/>
    </xf>
    <xf numFmtId="0" fontId="15" fillId="0" borderId="17" xfId="0" applyFont="1" applyBorder="1" applyAlignment="1">
      <alignment horizontal="center" vertical="center"/>
    </xf>
    <xf numFmtId="0" fontId="15" fillId="0" borderId="3" xfId="0" applyFont="1" applyBorder="1" applyAlignment="1">
      <alignment horizontal="center" vertical="center"/>
    </xf>
    <xf numFmtId="0" fontId="15" fillId="0" borderId="23" xfId="0" applyFont="1" applyBorder="1" applyAlignment="1">
      <alignment horizontal="center" vertical="center"/>
    </xf>
    <xf numFmtId="0" fontId="47" fillId="0" borderId="0" xfId="0" applyFont="1" applyAlignment="1">
      <alignment horizontal="center"/>
    </xf>
    <xf numFmtId="0" fontId="45" fillId="0" borderId="0" xfId="0" applyFont="1" applyAlignment="1">
      <alignment horizontal="center" vertical="center" wrapText="1"/>
    </xf>
    <xf numFmtId="0" fontId="15" fillId="0" borderId="0" xfId="0" applyFont="1" applyAlignment="1">
      <alignment horizontal="center" vertical="center" wrapText="1"/>
    </xf>
    <xf numFmtId="0" fontId="15" fillId="0" borderId="2" xfId="0" applyFont="1" applyBorder="1" applyAlignment="1">
      <alignment horizontal="center" vertical="center" wrapText="1"/>
    </xf>
    <xf numFmtId="0" fontId="15" fillId="38" borderId="6" xfId="0" applyFont="1" applyFill="1" applyBorder="1" applyAlignment="1">
      <alignment horizontal="center" vertical="center"/>
    </xf>
    <xf numFmtId="0" fontId="15" fillId="38" borderId="35" xfId="0" applyFont="1" applyFill="1" applyBorder="1" applyAlignment="1">
      <alignment horizontal="center" vertical="center"/>
    </xf>
    <xf numFmtId="0" fontId="56" fillId="38" borderId="4" xfId="0" applyFont="1" applyFill="1" applyBorder="1" applyAlignment="1">
      <alignment wrapText="1"/>
    </xf>
    <xf numFmtId="0" fontId="56" fillId="38" borderId="26" xfId="0" applyFont="1" applyFill="1" applyBorder="1" applyAlignment="1">
      <alignment wrapText="1"/>
    </xf>
    <xf numFmtId="0" fontId="44" fillId="0" borderId="23" xfId="0" applyFont="1" applyBorder="1" applyAlignment="1">
      <alignment horizontal="center" vertical="center" wrapText="1"/>
    </xf>
    <xf numFmtId="0" fontId="44" fillId="0" borderId="25" xfId="0" applyFont="1" applyBorder="1" applyAlignment="1">
      <alignment horizontal="center" vertical="center" wrapText="1"/>
    </xf>
    <xf numFmtId="0" fontId="44" fillId="0" borderId="22" xfId="0" applyFont="1" applyBorder="1" applyAlignment="1">
      <alignment horizontal="center" vertical="center" wrapText="1"/>
    </xf>
    <xf numFmtId="0" fontId="56" fillId="38" borderId="26" xfId="0" applyFont="1" applyFill="1" applyBorder="1" applyAlignment="1">
      <alignment horizontal="left"/>
    </xf>
    <xf numFmtId="0" fontId="56" fillId="38" borderId="19" xfId="0" applyFont="1" applyFill="1" applyBorder="1" applyAlignment="1">
      <alignment horizontal="center" vertical="center" wrapText="1"/>
    </xf>
    <xf numFmtId="0" fontId="56" fillId="38" borderId="17" xfId="0" applyFont="1" applyFill="1" applyBorder="1" applyAlignment="1">
      <alignment horizontal="center" vertical="center" wrapText="1"/>
    </xf>
    <xf numFmtId="0" fontId="56" fillId="38" borderId="27" xfId="0" applyFont="1" applyFill="1" applyBorder="1" applyAlignment="1">
      <alignment horizontal="center" vertical="center" wrapText="1"/>
    </xf>
    <xf numFmtId="0" fontId="56" fillId="38" borderId="20" xfId="0" applyFont="1" applyFill="1" applyBorder="1" applyAlignment="1">
      <alignment horizontal="center" vertical="center" wrapText="1"/>
    </xf>
    <xf numFmtId="0" fontId="56" fillId="38" borderId="2" xfId="0" applyFont="1" applyFill="1" applyBorder="1" applyAlignment="1">
      <alignment horizontal="center" vertical="center" wrapText="1"/>
    </xf>
    <xf numFmtId="0" fontId="56" fillId="38" borderId="21" xfId="0" applyFont="1" applyFill="1" applyBorder="1" applyAlignment="1">
      <alignment horizontal="center" vertical="center" wrapText="1"/>
    </xf>
    <xf numFmtId="0" fontId="56" fillId="38" borderId="4" xfId="0" applyFont="1" applyFill="1" applyBorder="1" applyAlignment="1">
      <alignment horizontal="center" wrapText="1"/>
    </xf>
    <xf numFmtId="0" fontId="56" fillId="38" borderId="5" xfId="0" applyFont="1" applyFill="1" applyBorder="1" applyAlignment="1">
      <alignment horizontal="center" wrapText="1"/>
    </xf>
    <xf numFmtId="0" fontId="37" fillId="0" borderId="2"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20" xfId="0" applyFont="1" applyBorder="1" applyAlignment="1">
      <alignment horizontal="center" vertical="center" wrapText="1"/>
    </xf>
    <xf numFmtId="0" fontId="37" fillId="38" borderId="3" xfId="0" applyFont="1" applyFill="1" applyBorder="1" applyAlignment="1">
      <alignment horizontal="center" vertical="center" wrapText="1"/>
    </xf>
    <xf numFmtId="0" fontId="37" fillId="38" borderId="3" xfId="0" applyFont="1" applyFill="1" applyBorder="1" applyAlignment="1">
      <alignment horizontal="center" vertical="center"/>
    </xf>
    <xf numFmtId="0" fontId="37" fillId="0" borderId="3" xfId="0" applyFont="1" applyBorder="1" applyAlignment="1">
      <alignment horizontal="center" vertical="center"/>
    </xf>
    <xf numFmtId="0" fontId="37" fillId="38" borderId="46" xfId="0" applyFont="1" applyFill="1" applyBorder="1" applyAlignment="1">
      <alignment horizontal="center" vertical="center"/>
    </xf>
    <xf numFmtId="0" fontId="37" fillId="38" borderId="0" xfId="0" applyFont="1" applyFill="1" applyAlignment="1">
      <alignment horizontal="center" vertical="center"/>
    </xf>
    <xf numFmtId="0" fontId="37" fillId="38" borderId="45" xfId="0" applyFont="1" applyFill="1" applyBorder="1" applyAlignment="1">
      <alignment horizontal="center" vertical="center"/>
    </xf>
    <xf numFmtId="0" fontId="37" fillId="38" borderId="0" xfId="0" applyFont="1" applyFill="1" applyAlignment="1">
      <alignment horizontal="center" vertical="center" wrapText="1"/>
    </xf>
    <xf numFmtId="0" fontId="37" fillId="38" borderId="44" xfId="0" applyFont="1" applyFill="1" applyBorder="1" applyAlignment="1">
      <alignment horizontal="center" vertical="center" wrapText="1"/>
    </xf>
    <xf numFmtId="0" fontId="37" fillId="0" borderId="4" xfId="0" applyFont="1" applyBorder="1" applyAlignment="1">
      <alignment horizontal="center" vertical="center"/>
    </xf>
    <xf numFmtId="0" fontId="37" fillId="0" borderId="2" xfId="0" applyFont="1" applyBorder="1" applyAlignment="1">
      <alignment horizontal="center" vertical="center"/>
    </xf>
    <xf numFmtId="0" fontId="37" fillId="38" borderId="4" xfId="0" applyFont="1" applyFill="1" applyBorder="1" applyAlignment="1">
      <alignment horizontal="center" vertical="center" wrapText="1"/>
    </xf>
    <xf numFmtId="0" fontId="37" fillId="38" borderId="5" xfId="0" applyFont="1" applyFill="1" applyBorder="1" applyAlignment="1">
      <alignment horizontal="center" vertical="center" wrapText="1"/>
    </xf>
    <xf numFmtId="0" fontId="37" fillId="38" borderId="26" xfId="0" applyFont="1" applyFill="1" applyBorder="1" applyAlignment="1">
      <alignment horizontal="center" vertical="center" wrapText="1"/>
    </xf>
    <xf numFmtId="0" fontId="37" fillId="38" borderId="19" xfId="0" applyFont="1" applyFill="1" applyBorder="1" applyAlignment="1">
      <alignment horizontal="center" vertical="center" wrapText="1"/>
    </xf>
    <xf numFmtId="0" fontId="37" fillId="38" borderId="17" xfId="0" applyFont="1" applyFill="1" applyBorder="1" applyAlignment="1">
      <alignment horizontal="center" vertical="center" wrapText="1"/>
    </xf>
    <xf numFmtId="0" fontId="37" fillId="38" borderId="27" xfId="0" applyFont="1" applyFill="1" applyBorder="1" applyAlignment="1">
      <alignment horizontal="center" vertical="center" wrapText="1"/>
    </xf>
    <xf numFmtId="0" fontId="37" fillId="38" borderId="20" xfId="0" applyFont="1" applyFill="1" applyBorder="1" applyAlignment="1">
      <alignment horizontal="center" vertical="center" wrapText="1"/>
    </xf>
    <xf numFmtId="0" fontId="37" fillId="38" borderId="2" xfId="0" applyFont="1" applyFill="1" applyBorder="1" applyAlignment="1">
      <alignment horizontal="center" vertical="center" wrapText="1"/>
    </xf>
    <xf numFmtId="0" fontId="37" fillId="38" borderId="21" xfId="0" applyFont="1" applyFill="1" applyBorder="1" applyAlignment="1">
      <alignment horizontal="center" vertical="center" wrapText="1"/>
    </xf>
    <xf numFmtId="0" fontId="37" fillId="38" borderId="4" xfId="0" applyFont="1" applyFill="1" applyBorder="1" applyAlignment="1">
      <alignment horizontal="center" vertical="center"/>
    </xf>
    <xf numFmtId="0" fontId="37" fillId="38" borderId="5" xfId="0" applyFont="1" applyFill="1" applyBorder="1" applyAlignment="1">
      <alignment horizontal="center" vertical="center"/>
    </xf>
    <xf numFmtId="0" fontId="37" fillId="38" borderId="26" xfId="0" applyFont="1" applyFill="1" applyBorder="1" applyAlignment="1">
      <alignment horizontal="center" vertical="center"/>
    </xf>
    <xf numFmtId="0" fontId="15" fillId="0" borderId="23"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22" xfId="0" applyFont="1" applyBorder="1" applyAlignment="1">
      <alignment horizontal="center" vertical="center" wrapText="1"/>
    </xf>
    <xf numFmtId="0" fontId="37" fillId="0" borderId="5" xfId="0" applyFont="1" applyBorder="1" applyAlignment="1">
      <alignment horizontal="center" vertical="center"/>
    </xf>
    <xf numFmtId="0" fontId="37" fillId="0" borderId="26" xfId="0" applyFont="1" applyBorder="1" applyAlignment="1">
      <alignment horizontal="center" vertical="center"/>
    </xf>
    <xf numFmtId="2" fontId="37" fillId="38" borderId="3" xfId="0" applyNumberFormat="1" applyFont="1" applyFill="1" applyBorder="1" applyAlignment="1">
      <alignment horizontal="center" vertical="center" wrapText="1"/>
    </xf>
    <xf numFmtId="0" fontId="37" fillId="0" borderId="19" xfId="0" applyFont="1" applyBorder="1" applyAlignment="1">
      <alignment horizontal="center" vertical="center"/>
    </xf>
    <xf numFmtId="0" fontId="37" fillId="0" borderId="17" xfId="0" applyFont="1" applyBorder="1" applyAlignment="1">
      <alignment horizontal="center" vertical="center"/>
    </xf>
    <xf numFmtId="0" fontId="37" fillId="0" borderId="27" xfId="0" applyFont="1" applyBorder="1" applyAlignment="1">
      <alignment horizontal="center" vertical="center"/>
    </xf>
    <xf numFmtId="0" fontId="37" fillId="38" borderId="47" xfId="0" applyFont="1" applyFill="1" applyBorder="1" applyAlignment="1">
      <alignment horizontal="center" vertical="center" wrapText="1"/>
    </xf>
    <xf numFmtId="0" fontId="37" fillId="38" borderId="48" xfId="0" applyFont="1" applyFill="1" applyBorder="1" applyAlignment="1">
      <alignment horizontal="center" vertical="center" wrapText="1"/>
    </xf>
    <xf numFmtId="0" fontId="37" fillId="38" borderId="49" xfId="0" applyFont="1" applyFill="1" applyBorder="1" applyAlignment="1">
      <alignment horizontal="center" vertical="center" wrapText="1"/>
    </xf>
    <xf numFmtId="0" fontId="37" fillId="38" borderId="37" xfId="0" applyFont="1" applyFill="1" applyBorder="1" applyAlignment="1">
      <alignment horizontal="center" vertical="center" wrapText="1"/>
    </xf>
    <xf numFmtId="0" fontId="37" fillId="38" borderId="7" xfId="0" applyFont="1" applyFill="1" applyBorder="1" applyAlignment="1">
      <alignment horizontal="center" vertical="center" wrapText="1"/>
    </xf>
    <xf numFmtId="0" fontId="37" fillId="38" borderId="18" xfId="0" applyFont="1" applyFill="1" applyBorder="1" applyAlignment="1">
      <alignment horizontal="center" vertical="center" wrapText="1"/>
    </xf>
    <xf numFmtId="0" fontId="37" fillId="38" borderId="33" xfId="0" applyFont="1" applyFill="1" applyBorder="1" applyAlignment="1">
      <alignment horizontal="center" vertical="center" wrapText="1"/>
    </xf>
    <xf numFmtId="0" fontId="37" fillId="38" borderId="7" xfId="0" applyFont="1" applyFill="1" applyBorder="1" applyAlignment="1">
      <alignment horizontal="center" vertical="center"/>
    </xf>
    <xf numFmtId="0" fontId="37" fillId="38" borderId="18" xfId="0" applyFont="1" applyFill="1" applyBorder="1" applyAlignment="1">
      <alignment horizontal="center" vertical="center"/>
    </xf>
    <xf numFmtId="0" fontId="37" fillId="38" borderId="33" xfId="0" applyFont="1" applyFill="1" applyBorder="1" applyAlignment="1">
      <alignment horizontal="center" vertical="center"/>
    </xf>
    <xf numFmtId="0" fontId="14" fillId="0" borderId="6" xfId="8" applyFont="1" applyBorder="1" applyAlignment="1">
      <alignment horizontal="center" vertical="center" wrapText="1"/>
    </xf>
    <xf numFmtId="0" fontId="14" fillId="0" borderId="6" xfId="8" applyFont="1" applyBorder="1" applyAlignment="1">
      <alignment horizontal="center" vertical="center"/>
    </xf>
    <xf numFmtId="0" fontId="14" fillId="0" borderId="7" xfId="8" applyFont="1" applyBorder="1" applyAlignment="1">
      <alignment horizontal="center" vertical="center"/>
    </xf>
    <xf numFmtId="0" fontId="44" fillId="0" borderId="0" xfId="8" applyFont="1" applyAlignment="1">
      <alignment horizontal="left" wrapText="1"/>
    </xf>
    <xf numFmtId="0" fontId="45" fillId="0" borderId="2" xfId="0" applyFont="1" applyBorder="1" applyAlignment="1">
      <alignment horizontal="center" vertical="center" wrapText="1"/>
    </xf>
    <xf numFmtId="0" fontId="44" fillId="0" borderId="19" xfId="0" applyFont="1" applyBorder="1" applyAlignment="1">
      <alignment horizontal="center" vertical="center" wrapText="1"/>
    </xf>
    <xf numFmtId="0" fontId="44" fillId="0" borderId="20" xfId="0" applyFont="1" applyBorder="1" applyAlignment="1">
      <alignment horizontal="center" vertical="center" wrapText="1"/>
    </xf>
    <xf numFmtId="0" fontId="49" fillId="0" borderId="2" xfId="0" applyFont="1" applyBorder="1" applyAlignment="1">
      <alignment horizontal="center" wrapText="1"/>
    </xf>
    <xf numFmtId="0" fontId="47" fillId="0" borderId="4" xfId="0" applyFont="1" applyBorder="1" applyAlignment="1">
      <alignment horizontal="center"/>
    </xf>
    <xf numFmtId="0" fontId="47" fillId="0" borderId="5" xfId="0" applyFont="1" applyBorder="1" applyAlignment="1">
      <alignment horizontal="center"/>
    </xf>
    <xf numFmtId="0" fontId="47" fillId="0" borderId="26" xfId="0" applyFont="1" applyBorder="1" applyAlignment="1">
      <alignment horizontal="center"/>
    </xf>
    <xf numFmtId="0" fontId="47" fillId="0" borderId="19" xfId="0" applyFont="1" applyBorder="1" applyAlignment="1">
      <alignment horizontal="center" vertical="center" wrapText="1"/>
    </xf>
    <xf numFmtId="0" fontId="47" fillId="0" borderId="27" xfId="0" applyFont="1" applyBorder="1" applyAlignment="1">
      <alignment horizontal="center" vertical="center" wrapText="1"/>
    </xf>
    <xf numFmtId="0" fontId="47" fillId="0" borderId="20" xfId="0" applyFont="1" applyBorder="1" applyAlignment="1">
      <alignment horizontal="center" vertical="center" wrapText="1"/>
    </xf>
    <xf numFmtId="0" fontId="47" fillId="0" borderId="21" xfId="0" applyFont="1" applyBorder="1" applyAlignment="1">
      <alignment horizontal="center" vertical="center" wrapText="1"/>
    </xf>
    <xf numFmtId="0" fontId="47" fillId="0" borderId="4" xfId="0" applyFont="1" applyBorder="1" applyAlignment="1">
      <alignment horizontal="center" vertical="center"/>
    </xf>
    <xf numFmtId="0" fontId="47" fillId="0" borderId="5" xfId="0" applyFont="1" applyBorder="1" applyAlignment="1">
      <alignment horizontal="center" vertical="center"/>
    </xf>
    <xf numFmtId="0" fontId="47" fillId="0" borderId="26" xfId="0" applyFont="1" applyBorder="1" applyAlignment="1">
      <alignment horizontal="center" vertical="center"/>
    </xf>
    <xf numFmtId="0" fontId="47" fillId="0" borderId="0" xfId="8" applyFont="1" applyAlignment="1">
      <alignment horizontal="left" wrapText="1"/>
    </xf>
    <xf numFmtId="0" fontId="38" fillId="0" borderId="0" xfId="8" applyFont="1" applyAlignment="1">
      <alignment horizontal="left" wrapText="1"/>
    </xf>
    <xf numFmtId="0" fontId="17" fillId="0" borderId="27" xfId="8" applyFont="1" applyBorder="1" applyAlignment="1">
      <alignment horizontal="center" vertical="center" wrapText="1"/>
    </xf>
    <xf numFmtId="0" fontId="17" fillId="0" borderId="3" xfId="8" applyFont="1" applyBorder="1" applyAlignment="1">
      <alignment horizontal="center" vertical="center"/>
    </xf>
    <xf numFmtId="0" fontId="17" fillId="0" borderId="4" xfId="8" applyFont="1" applyBorder="1" applyAlignment="1">
      <alignment horizontal="center" vertical="center"/>
    </xf>
    <xf numFmtId="0" fontId="37" fillId="0" borderId="4" xfId="0" applyFont="1" applyBorder="1" applyAlignment="1">
      <alignment wrapText="1"/>
    </xf>
    <xf numFmtId="0" fontId="37" fillId="0" borderId="5" xfId="0" applyFont="1" applyBorder="1" applyAlignment="1">
      <alignment wrapText="1"/>
    </xf>
    <xf numFmtId="0" fontId="37" fillId="0" borderId="3" xfId="0" applyFont="1" applyBorder="1" applyAlignment="1">
      <alignment horizontal="left" wrapText="1"/>
    </xf>
    <xf numFmtId="0" fontId="49" fillId="0" borderId="44"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 xfId="0" applyFont="1" applyBorder="1" applyAlignment="1">
      <alignment horizontal="center" vertical="center"/>
    </xf>
    <xf numFmtId="0" fontId="15" fillId="0" borderId="6" xfId="0" applyFont="1" applyBorder="1" applyAlignment="1">
      <alignment horizontal="center" vertical="center" wrapText="1"/>
    </xf>
    <xf numFmtId="0" fontId="37" fillId="0" borderId="4" xfId="0" applyFont="1" applyBorder="1" applyAlignment="1">
      <alignment horizontal="center" wrapText="1"/>
    </xf>
    <xf numFmtId="0" fontId="37" fillId="0" borderId="5" xfId="0" applyFont="1" applyBorder="1" applyAlignment="1">
      <alignment horizontal="center" wrapText="1"/>
    </xf>
    <xf numFmtId="0" fontId="37" fillId="0" borderId="28" xfId="0" applyFont="1" applyBorder="1" applyAlignment="1">
      <alignment horizontal="center" wrapText="1"/>
    </xf>
    <xf numFmtId="0" fontId="16" fillId="0" borderId="6" xfId="0" applyFont="1" applyBorder="1" applyAlignment="1">
      <alignment horizontal="center" wrapText="1"/>
    </xf>
    <xf numFmtId="0" fontId="16" fillId="0" borderId="6" xfId="0" applyFont="1" applyBorder="1" applyAlignment="1">
      <alignment horizontal="center"/>
    </xf>
    <xf numFmtId="0" fontId="44" fillId="0" borderId="0" xfId="0" applyFont="1" applyAlignment="1">
      <alignment horizontal="left" vertical="center" wrapText="1"/>
    </xf>
    <xf numFmtId="0" fontId="15" fillId="0" borderId="31" xfId="0" applyFont="1" applyBorder="1" applyAlignment="1">
      <alignment horizontal="center" vertical="center" wrapText="1"/>
    </xf>
    <xf numFmtId="0" fontId="15" fillId="0" borderId="51" xfId="0" applyFont="1" applyBorder="1" applyAlignment="1">
      <alignment horizontal="center" vertical="center" wrapText="1"/>
    </xf>
    <xf numFmtId="0" fontId="15" fillId="0" borderId="35" xfId="0" applyFont="1" applyBorder="1" applyAlignment="1">
      <alignment horizontal="center" vertical="center" wrapText="1"/>
    </xf>
    <xf numFmtId="0" fontId="15" fillId="0" borderId="34" xfId="0" applyFont="1" applyBorder="1" applyAlignment="1">
      <alignment horizontal="center" vertical="center" wrapText="1"/>
    </xf>
    <xf numFmtId="0" fontId="37" fillId="0" borderId="6" xfId="0" applyFont="1" applyBorder="1" applyAlignment="1">
      <alignment wrapText="1"/>
    </xf>
    <xf numFmtId="0" fontId="37" fillId="0" borderId="3" xfId="0" applyFont="1" applyBorder="1" applyAlignment="1">
      <alignment wrapText="1"/>
    </xf>
    <xf numFmtId="0" fontId="16" fillId="0" borderId="36"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33" xfId="0" applyFont="1" applyBorder="1" applyAlignment="1">
      <alignment horizontal="center" vertical="center"/>
    </xf>
    <xf numFmtId="0" fontId="16" fillId="0" borderId="7" xfId="0" applyFont="1" applyBorder="1" applyAlignment="1">
      <alignment horizontal="center" vertical="center"/>
    </xf>
    <xf numFmtId="0" fontId="56" fillId="0" borderId="4" xfId="0" applyFont="1" applyBorder="1" applyAlignment="1"/>
    <xf numFmtId="0" fontId="56" fillId="0" borderId="5" xfId="0" applyFont="1" applyBorder="1" applyAlignment="1"/>
    <xf numFmtId="0" fontId="56" fillId="0" borderId="26" xfId="0" applyFont="1" applyBorder="1" applyAlignment="1"/>
    <xf numFmtId="0" fontId="56" fillId="38" borderId="4" xfId="0" applyFont="1" applyFill="1" applyBorder="1" applyAlignment="1"/>
    <xf numFmtId="0" fontId="56" fillId="38" borderId="5" xfId="0" applyFont="1" applyFill="1" applyBorder="1" applyAlignment="1"/>
  </cellXfs>
  <cellStyles count="58">
    <cellStyle name="20% - Ênfase1" xfId="28" builtinId="30" customBuiltin="1"/>
    <cellStyle name="20% - Ênfase2" xfId="32" builtinId="34" customBuiltin="1"/>
    <cellStyle name="20% - Ênfase3" xfId="36" builtinId="38" customBuiltin="1"/>
    <cellStyle name="20% - Ênfase4" xfId="40" builtinId="42" customBuiltin="1"/>
    <cellStyle name="20% - Ênfase5" xfId="44" builtinId="46" customBuiltin="1"/>
    <cellStyle name="20% - Ênfase6" xfId="48" builtinId="50" customBuiltin="1"/>
    <cellStyle name="40% - Ênfase1" xfId="29" builtinId="31" customBuiltin="1"/>
    <cellStyle name="40% - Ênfase2" xfId="33" builtinId="35" customBuiltin="1"/>
    <cellStyle name="40% - Ênfase3" xfId="37" builtinId="39" customBuiltin="1"/>
    <cellStyle name="40% - Ênfase4" xfId="41" builtinId="43" customBuiltin="1"/>
    <cellStyle name="40% - Ênfase5" xfId="45" builtinId="47" customBuiltin="1"/>
    <cellStyle name="40% - Ênfase6" xfId="49" builtinId="51" customBuiltin="1"/>
    <cellStyle name="60% - Ênfase1" xfId="30" builtinId="32" customBuiltin="1"/>
    <cellStyle name="60% - Ênfase2" xfId="34" builtinId="36" customBuiltin="1"/>
    <cellStyle name="60% - Ênfase3" xfId="38" builtinId="40" customBuiltin="1"/>
    <cellStyle name="60% - Ênfase4" xfId="42" builtinId="44" customBuiltin="1"/>
    <cellStyle name="60% - Ênfase5" xfId="46" builtinId="48" customBuiltin="1"/>
    <cellStyle name="60% - Ênfase6" xfId="50" builtinId="52" customBuiltin="1"/>
    <cellStyle name="Bom" xfId="16" builtinId="26" customBuiltin="1"/>
    <cellStyle name="Cálculo" xfId="21" builtinId="22" customBuiltin="1"/>
    <cellStyle name="Célula de Verificação" xfId="23" builtinId="23" customBuiltin="1"/>
    <cellStyle name="Célula Vinculada" xfId="22" builtinId="24" customBuiltin="1"/>
    <cellStyle name="Comma 2" xfId="4" xr:uid="{00000000-0005-0000-0000-000016000000}"/>
    <cellStyle name="Ênfase1" xfId="27" builtinId="29" customBuiltin="1"/>
    <cellStyle name="Ênfase2" xfId="31" builtinId="33" customBuiltin="1"/>
    <cellStyle name="Ênfase3" xfId="35" builtinId="37" customBuiltin="1"/>
    <cellStyle name="Ênfase4" xfId="39" builtinId="41" customBuiltin="1"/>
    <cellStyle name="Ênfase5" xfId="43" builtinId="45" customBuiltin="1"/>
    <cellStyle name="Ênfase6" xfId="47" builtinId="49" customBuiltin="1"/>
    <cellStyle name="Entrada" xfId="19" builtinId="20" customBuiltin="1"/>
    <cellStyle name="Hiperlink" xfId="53" builtinId="8" customBuiltin="1"/>
    <cellStyle name="Hiperlink Visitado" xfId="54" builtinId="9" customBuiltin="1"/>
    <cellStyle name="Neutro" xfId="18" builtinId="28" customBuiltin="1"/>
    <cellStyle name="Normal" xfId="0" builtinId="0"/>
    <cellStyle name="Normal 16 2" xfId="3" xr:uid="{00000000-0005-0000-0000-000023000000}"/>
    <cellStyle name="Normal 2" xfId="2" xr:uid="{00000000-0005-0000-0000-000024000000}"/>
    <cellStyle name="Normal 3" xfId="8" xr:uid="{00000000-0005-0000-0000-000025000000}"/>
    <cellStyle name="Normal 4" xfId="9" xr:uid="{00000000-0005-0000-0000-000026000000}"/>
    <cellStyle name="Normal 5" xfId="6" xr:uid="{00000000-0005-0000-0000-000027000000}"/>
    <cellStyle name="Normal 6" xfId="10" xr:uid="{00000000-0005-0000-0000-000028000000}"/>
    <cellStyle name="Normal 7" xfId="51" xr:uid="{00000000-0005-0000-0000-000029000000}"/>
    <cellStyle name="Normal 8" xfId="57" xr:uid="{A9B5089C-45B5-492F-A5B4-888550C97FCC}"/>
    <cellStyle name="Normal_09Mulher_TAB_SIS2007_08_29" xfId="7" xr:uid="{00000000-0005-0000-0000-00002A000000}"/>
    <cellStyle name="Normal_Tab1" xfId="5" xr:uid="{00000000-0005-0000-0000-00002B000000}"/>
    <cellStyle name="Nota 2" xfId="52" xr:uid="{00000000-0005-0000-0000-00002C000000}"/>
    <cellStyle name="Porcentagem" xfId="1" builtinId="5"/>
    <cellStyle name="Porcentagem 2" xfId="56" xr:uid="{54616E63-EFBA-4259-9F77-284212AC5A67}"/>
    <cellStyle name="Ruim" xfId="17" builtinId="27" customBuiltin="1"/>
    <cellStyle name="Saída" xfId="20" builtinId="21" customBuiltin="1"/>
    <cellStyle name="Texto de Aviso" xfId="24" builtinId="11" customBuiltin="1"/>
    <cellStyle name="Texto Explicativo" xfId="25" builtinId="53" customBuiltin="1"/>
    <cellStyle name="Título" xfId="11" builtinId="15" customBuiltin="1"/>
    <cellStyle name="Título 1" xfId="12" builtinId="16" customBuiltin="1"/>
    <cellStyle name="Título 2" xfId="13" builtinId="17" customBuiltin="1"/>
    <cellStyle name="Título 3" xfId="14" builtinId="18" customBuiltin="1"/>
    <cellStyle name="Título 4" xfId="15" builtinId="19" customBuiltin="1"/>
    <cellStyle name="Total" xfId="26" builtinId="25" customBuiltin="1"/>
    <cellStyle name="Vírgula" xfId="55"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customXml" Target="../customXml/item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81EE5-DBF9-46E9-A279-37A260370ADD}">
  <sheetPr>
    <tabColor theme="9" tint="-0.499984740745262"/>
  </sheetPr>
  <dimension ref="A1:D54"/>
  <sheetViews>
    <sheetView zoomScale="85" zoomScaleNormal="85" workbookViewId="0">
      <selection activeCell="D7" sqref="D7"/>
    </sheetView>
  </sheetViews>
  <sheetFormatPr defaultColWidth="8.85546875" defaultRowHeight="16.149999999999999"/>
  <cols>
    <col min="1" max="1" width="13.5703125" style="316" customWidth="1"/>
    <col min="2" max="2" width="134.5703125" style="317" customWidth="1"/>
    <col min="3" max="3" width="44.28515625" style="318" customWidth="1"/>
    <col min="4" max="4" width="29.7109375" style="293" customWidth="1"/>
    <col min="5" max="16384" width="8.85546875" style="293"/>
  </cols>
  <sheetData>
    <row r="1" spans="1:3">
      <c r="A1" s="395" t="s">
        <v>0</v>
      </c>
      <c r="B1" s="396"/>
      <c r="C1" s="396"/>
    </row>
    <row r="2" spans="1:3">
      <c r="A2" s="294" t="s">
        <v>1</v>
      </c>
      <c r="B2" s="295" t="s">
        <v>2</v>
      </c>
      <c r="C2" s="296" t="s">
        <v>3</v>
      </c>
    </row>
    <row r="3" spans="1:3" ht="32.450000000000003">
      <c r="A3" s="297" t="s">
        <v>4</v>
      </c>
      <c r="B3" s="298" t="s">
        <v>5</v>
      </c>
      <c r="C3" s="299" t="s">
        <v>6</v>
      </c>
    </row>
    <row r="4" spans="1:3" ht="32.450000000000003">
      <c r="A4" s="297" t="s">
        <v>7</v>
      </c>
      <c r="B4" s="298" t="s">
        <v>8</v>
      </c>
      <c r="C4" s="299" t="s">
        <v>6</v>
      </c>
    </row>
    <row r="5" spans="1:3" ht="32.450000000000003">
      <c r="A5" s="297" t="s">
        <v>9</v>
      </c>
      <c r="B5" s="298" t="s">
        <v>10</v>
      </c>
      <c r="C5" s="299" t="s">
        <v>6</v>
      </c>
    </row>
    <row r="6" spans="1:3" ht="32.450000000000003">
      <c r="A6" s="297" t="s">
        <v>11</v>
      </c>
      <c r="B6" s="298" t="s">
        <v>12</v>
      </c>
      <c r="C6" s="299" t="s">
        <v>6</v>
      </c>
    </row>
    <row r="7" spans="1:3" ht="32.450000000000003">
      <c r="A7" s="297" t="s">
        <v>13</v>
      </c>
      <c r="B7" s="298" t="s">
        <v>14</v>
      </c>
      <c r="C7" s="299" t="s">
        <v>6</v>
      </c>
    </row>
    <row r="8" spans="1:3" ht="32.450000000000003">
      <c r="A8" s="297" t="s">
        <v>15</v>
      </c>
      <c r="B8" s="298" t="s">
        <v>16</v>
      </c>
      <c r="C8" s="299" t="s">
        <v>6</v>
      </c>
    </row>
    <row r="9" spans="1:3" ht="32.450000000000003">
      <c r="A9" s="297" t="s">
        <v>17</v>
      </c>
      <c r="B9" s="298" t="s">
        <v>18</v>
      </c>
      <c r="C9" s="299" t="s">
        <v>6</v>
      </c>
    </row>
    <row r="10" spans="1:3" ht="32.450000000000003">
      <c r="A10" s="297" t="s">
        <v>19</v>
      </c>
      <c r="B10" s="300" t="s">
        <v>20</v>
      </c>
      <c r="C10" s="299" t="s">
        <v>6</v>
      </c>
    </row>
    <row r="11" spans="1:3" ht="32.450000000000003">
      <c r="A11" s="297" t="s">
        <v>21</v>
      </c>
      <c r="B11" s="298" t="s">
        <v>22</v>
      </c>
      <c r="C11" s="301" t="s">
        <v>23</v>
      </c>
    </row>
    <row r="12" spans="1:3" ht="32.450000000000003">
      <c r="A12" s="297" t="s">
        <v>24</v>
      </c>
      <c r="B12" s="298" t="s">
        <v>25</v>
      </c>
      <c r="C12" s="301" t="s">
        <v>23</v>
      </c>
    </row>
    <row r="13" spans="1:3" ht="48.6">
      <c r="A13" s="297" t="s">
        <v>26</v>
      </c>
      <c r="B13" s="298" t="s">
        <v>27</v>
      </c>
      <c r="C13" s="301" t="s">
        <v>23</v>
      </c>
    </row>
    <row r="14" spans="1:3" ht="48.6">
      <c r="A14" s="297" t="s">
        <v>28</v>
      </c>
      <c r="B14" s="298" t="s">
        <v>29</v>
      </c>
      <c r="C14" s="301" t="s">
        <v>23</v>
      </c>
    </row>
    <row r="15" spans="1:3" ht="64.900000000000006">
      <c r="A15" s="297" t="s">
        <v>30</v>
      </c>
      <c r="B15" s="298" t="s">
        <v>31</v>
      </c>
      <c r="C15" s="301" t="s">
        <v>23</v>
      </c>
    </row>
    <row r="16" spans="1:3" ht="64.900000000000006">
      <c r="A16" s="297" t="s">
        <v>32</v>
      </c>
      <c r="B16" s="302" t="s">
        <v>33</v>
      </c>
      <c r="C16" s="301" t="s">
        <v>23</v>
      </c>
    </row>
    <row r="17" spans="1:4" ht="64.900000000000006">
      <c r="A17" s="297" t="s">
        <v>34</v>
      </c>
      <c r="B17" s="298" t="s">
        <v>35</v>
      </c>
      <c r="C17" s="301" t="s">
        <v>23</v>
      </c>
    </row>
    <row r="18" spans="1:4" ht="64.900000000000006">
      <c r="A18" s="297" t="s">
        <v>36</v>
      </c>
      <c r="B18" s="298" t="s">
        <v>37</v>
      </c>
      <c r="C18" s="301" t="s">
        <v>23</v>
      </c>
    </row>
    <row r="19" spans="1:4" ht="32.450000000000003">
      <c r="A19" s="297" t="s">
        <v>38</v>
      </c>
      <c r="B19" s="303" t="s">
        <v>39</v>
      </c>
      <c r="C19" s="299" t="s">
        <v>23</v>
      </c>
    </row>
    <row r="20" spans="1:4" ht="32.450000000000003">
      <c r="A20" s="297" t="s">
        <v>40</v>
      </c>
      <c r="B20" s="303" t="s">
        <v>41</v>
      </c>
      <c r="C20" s="299" t="s">
        <v>23</v>
      </c>
    </row>
    <row r="21" spans="1:4" ht="32.450000000000003">
      <c r="A21" s="297" t="s">
        <v>42</v>
      </c>
      <c r="B21" s="298" t="s">
        <v>43</v>
      </c>
      <c r="C21" s="299" t="s">
        <v>23</v>
      </c>
    </row>
    <row r="22" spans="1:4" s="304" customFormat="1" ht="32.450000000000003">
      <c r="A22" s="297" t="s">
        <v>44</v>
      </c>
      <c r="B22" s="298" t="s">
        <v>45</v>
      </c>
      <c r="C22" s="301" t="s">
        <v>46</v>
      </c>
    </row>
    <row r="23" spans="1:4" s="304" customFormat="1" ht="32.450000000000003">
      <c r="A23" s="297" t="s">
        <v>47</v>
      </c>
      <c r="B23" s="298" t="s">
        <v>48</v>
      </c>
      <c r="C23" s="301" t="s">
        <v>46</v>
      </c>
    </row>
    <row r="24" spans="1:4" ht="32.450000000000003">
      <c r="A24" s="297" t="s">
        <v>49</v>
      </c>
      <c r="B24" s="298" t="s">
        <v>50</v>
      </c>
      <c r="C24" s="301" t="s">
        <v>51</v>
      </c>
    </row>
    <row r="25" spans="1:4" ht="32.450000000000003">
      <c r="A25" s="297" t="s">
        <v>52</v>
      </c>
      <c r="B25" s="298" t="s">
        <v>53</v>
      </c>
      <c r="C25" s="301" t="s">
        <v>51</v>
      </c>
    </row>
    <row r="26" spans="1:4" ht="32.450000000000003">
      <c r="A26" s="297" t="s">
        <v>54</v>
      </c>
      <c r="B26" s="298" t="s">
        <v>55</v>
      </c>
      <c r="C26" s="301" t="s">
        <v>51</v>
      </c>
    </row>
    <row r="27" spans="1:4" ht="32.450000000000003">
      <c r="A27" s="297" t="s">
        <v>56</v>
      </c>
      <c r="B27" s="298" t="s">
        <v>57</v>
      </c>
      <c r="C27" s="301" t="s">
        <v>51</v>
      </c>
    </row>
    <row r="28" spans="1:4" ht="34.15" customHeight="1">
      <c r="A28" s="297" t="s">
        <v>58</v>
      </c>
      <c r="B28" s="298" t="s">
        <v>59</v>
      </c>
      <c r="C28" s="301" t="s">
        <v>51</v>
      </c>
    </row>
    <row r="29" spans="1:4" ht="32.450000000000003">
      <c r="A29" s="297" t="s">
        <v>60</v>
      </c>
      <c r="B29" s="298" t="s">
        <v>61</v>
      </c>
      <c r="C29" s="301" t="s">
        <v>51</v>
      </c>
    </row>
    <row r="30" spans="1:4" ht="32.450000000000003">
      <c r="A30" s="297" t="s">
        <v>62</v>
      </c>
      <c r="B30" s="298" t="s">
        <v>63</v>
      </c>
      <c r="C30" s="301" t="s">
        <v>51</v>
      </c>
    </row>
    <row r="31" spans="1:4" ht="32.450000000000003">
      <c r="A31" s="297" t="s">
        <v>64</v>
      </c>
      <c r="B31" s="298" t="s">
        <v>65</v>
      </c>
      <c r="C31" s="301" t="s">
        <v>51</v>
      </c>
    </row>
    <row r="32" spans="1:4" ht="32.450000000000003">
      <c r="A32" s="297" t="s">
        <v>66</v>
      </c>
      <c r="B32" s="305" t="s">
        <v>67</v>
      </c>
      <c r="C32" s="301" t="s">
        <v>51</v>
      </c>
      <c r="D32" s="306"/>
    </row>
    <row r="33" spans="1:4" ht="32.450000000000003">
      <c r="A33" s="297" t="s">
        <v>68</v>
      </c>
      <c r="B33" s="307" t="s">
        <v>69</v>
      </c>
      <c r="C33" s="301" t="s">
        <v>51</v>
      </c>
      <c r="D33" s="308"/>
    </row>
    <row r="34" spans="1:4" ht="36.6" customHeight="1">
      <c r="A34" s="297" t="s">
        <v>70</v>
      </c>
      <c r="B34" s="307" t="s">
        <v>71</v>
      </c>
      <c r="C34" s="301" t="s">
        <v>51</v>
      </c>
      <c r="D34" s="309"/>
    </row>
    <row r="35" spans="1:4" ht="32.450000000000003">
      <c r="A35" s="297" t="s">
        <v>72</v>
      </c>
      <c r="B35" s="298" t="s">
        <v>73</v>
      </c>
      <c r="C35" s="301" t="s">
        <v>51</v>
      </c>
      <c r="D35" s="309"/>
    </row>
    <row r="36" spans="1:4" s="310" customFormat="1" ht="32.450000000000003">
      <c r="A36" s="297" t="s">
        <v>74</v>
      </c>
      <c r="B36" s="298" t="s">
        <v>75</v>
      </c>
      <c r="C36" s="301" t="s">
        <v>51</v>
      </c>
      <c r="D36" s="309"/>
    </row>
    <row r="37" spans="1:4" ht="32.450000000000003">
      <c r="A37" s="297" t="s">
        <v>76</v>
      </c>
      <c r="B37" s="298" t="s">
        <v>77</v>
      </c>
      <c r="C37" s="301" t="s">
        <v>51</v>
      </c>
      <c r="D37" s="309"/>
    </row>
    <row r="38" spans="1:4" ht="32.450000000000003">
      <c r="A38" s="297" t="s">
        <v>78</v>
      </c>
      <c r="B38" s="298" t="s">
        <v>79</v>
      </c>
      <c r="C38" s="301" t="s">
        <v>51</v>
      </c>
      <c r="D38" s="309"/>
    </row>
    <row r="39" spans="1:4" ht="32.450000000000003">
      <c r="A39" s="297" t="s">
        <v>80</v>
      </c>
      <c r="B39" s="298" t="s">
        <v>81</v>
      </c>
      <c r="C39" s="301" t="s">
        <v>51</v>
      </c>
      <c r="D39" s="309"/>
    </row>
    <row r="40" spans="1:4" s="310" customFormat="1" ht="32.450000000000003">
      <c r="A40" s="297" t="s">
        <v>82</v>
      </c>
      <c r="B40" s="298" t="s">
        <v>83</v>
      </c>
      <c r="C40" s="301" t="s">
        <v>51</v>
      </c>
      <c r="D40" s="309"/>
    </row>
    <row r="41" spans="1:4" ht="32.450000000000003">
      <c r="A41" s="297" t="s">
        <v>84</v>
      </c>
      <c r="B41" s="298" t="s">
        <v>85</v>
      </c>
      <c r="C41" s="301" t="s">
        <v>51</v>
      </c>
      <c r="D41" s="309"/>
    </row>
    <row r="42" spans="1:4" ht="32.450000000000003">
      <c r="A42" s="297" t="s">
        <v>86</v>
      </c>
      <c r="B42" s="298" t="s">
        <v>87</v>
      </c>
      <c r="C42" s="301" t="s">
        <v>51</v>
      </c>
      <c r="D42" s="311"/>
    </row>
    <row r="43" spans="1:4" ht="32.450000000000003">
      <c r="A43" s="297" t="s">
        <v>88</v>
      </c>
      <c r="B43" s="303" t="s">
        <v>89</v>
      </c>
      <c r="C43" s="312" t="s">
        <v>90</v>
      </c>
    </row>
    <row r="44" spans="1:4" ht="48.6">
      <c r="A44" s="297" t="s">
        <v>91</v>
      </c>
      <c r="B44" s="303" t="s">
        <v>92</v>
      </c>
      <c r="C44" s="312" t="s">
        <v>90</v>
      </c>
    </row>
    <row r="45" spans="1:4" ht="32.450000000000003">
      <c r="A45" s="297" t="s">
        <v>93</v>
      </c>
      <c r="B45" s="298" t="s">
        <v>94</v>
      </c>
      <c r="C45" s="313" t="s">
        <v>90</v>
      </c>
      <c r="D45" s="314"/>
    </row>
    <row r="46" spans="1:4" ht="32.450000000000003">
      <c r="A46" s="297" t="s">
        <v>95</v>
      </c>
      <c r="B46" s="307" t="s">
        <v>96</v>
      </c>
      <c r="C46" s="313" t="s">
        <v>90</v>
      </c>
      <c r="D46" s="314"/>
    </row>
    <row r="47" spans="1:4" ht="32.450000000000003">
      <c r="A47" s="297" t="s">
        <v>97</v>
      </c>
      <c r="B47" s="303" t="s">
        <v>98</v>
      </c>
      <c r="C47" s="299" t="s">
        <v>99</v>
      </c>
    </row>
    <row r="48" spans="1:4" ht="32.450000000000003">
      <c r="A48" s="297" t="s">
        <v>100</v>
      </c>
      <c r="B48" s="303" t="s">
        <v>101</v>
      </c>
      <c r="C48" s="299" t="s">
        <v>99</v>
      </c>
    </row>
    <row r="49" spans="1:3" ht="32.450000000000003">
      <c r="A49" s="297" t="s">
        <v>102</v>
      </c>
      <c r="B49" s="303" t="s">
        <v>103</v>
      </c>
      <c r="C49" s="299" t="s">
        <v>99</v>
      </c>
    </row>
    <row r="50" spans="1:3">
      <c r="A50" s="297" t="s">
        <v>104</v>
      </c>
      <c r="B50" s="303" t="s">
        <v>105</v>
      </c>
      <c r="C50" s="299" t="s">
        <v>99</v>
      </c>
    </row>
    <row r="51" spans="1:3" ht="32.450000000000003">
      <c r="A51" s="297" t="s">
        <v>106</v>
      </c>
      <c r="B51" s="298" t="s">
        <v>107</v>
      </c>
      <c r="C51" s="299" t="s">
        <v>99</v>
      </c>
    </row>
    <row r="52" spans="1:3" ht="32.450000000000003">
      <c r="A52" s="297" t="s">
        <v>108</v>
      </c>
      <c r="B52" s="315" t="s">
        <v>109</v>
      </c>
      <c r="C52" s="299" t="s">
        <v>99</v>
      </c>
    </row>
    <row r="53" spans="1:3" ht="32.450000000000003">
      <c r="A53" s="297" t="s">
        <v>110</v>
      </c>
      <c r="B53" s="298" t="s">
        <v>111</v>
      </c>
      <c r="C53" s="299" t="s">
        <v>99</v>
      </c>
    </row>
    <row r="54" spans="1:3">
      <c r="A54" s="297" t="s">
        <v>112</v>
      </c>
      <c r="B54" s="298" t="s">
        <v>113</v>
      </c>
      <c r="C54" s="299" t="s">
        <v>99</v>
      </c>
    </row>
  </sheetData>
  <mergeCells count="1">
    <mergeCell ref="A1:C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2"/>
  <sheetViews>
    <sheetView showGridLines="0" workbookViewId="0">
      <selection activeCell="D19" sqref="D19"/>
    </sheetView>
  </sheetViews>
  <sheetFormatPr defaultRowHeight="13.15"/>
  <cols>
    <col min="1" max="1" width="57.5703125" customWidth="1"/>
    <col min="2" max="7" width="13.28515625" customWidth="1"/>
  </cols>
  <sheetData>
    <row r="1" spans="1:7" ht="38.450000000000003" customHeight="1">
      <c r="A1" s="397" t="s">
        <v>161</v>
      </c>
      <c r="B1" s="397"/>
      <c r="C1" s="397"/>
      <c r="D1" s="397"/>
      <c r="E1" s="397"/>
      <c r="F1" s="397"/>
      <c r="G1" s="397"/>
    </row>
    <row r="2" spans="1:7" ht="21.6" customHeight="1">
      <c r="A2" s="398" t="s">
        <v>162</v>
      </c>
      <c r="B2" s="398" t="s">
        <v>163</v>
      </c>
      <c r="C2" s="398"/>
      <c r="D2" s="398"/>
      <c r="E2" s="398"/>
      <c r="F2" s="398"/>
      <c r="G2" s="398"/>
    </row>
    <row r="3" spans="1:7" ht="21.6" customHeight="1">
      <c r="A3" s="399"/>
      <c r="B3" s="399" t="s">
        <v>164</v>
      </c>
      <c r="C3" s="399"/>
      <c r="D3" s="399"/>
      <c r="E3" s="399" t="s">
        <v>165</v>
      </c>
      <c r="F3" s="399"/>
      <c r="G3" s="399"/>
    </row>
    <row r="4" spans="1:7" ht="21.6" customHeight="1">
      <c r="A4" s="399"/>
      <c r="B4" s="323" t="s">
        <v>117</v>
      </c>
      <c r="C4" s="105" t="s">
        <v>118</v>
      </c>
      <c r="D4" s="105" t="s">
        <v>119</v>
      </c>
      <c r="E4" s="323" t="s">
        <v>117</v>
      </c>
      <c r="F4" s="105" t="s">
        <v>118</v>
      </c>
      <c r="G4" s="105" t="s">
        <v>119</v>
      </c>
    </row>
    <row r="5" spans="1:7" s="97" customFormat="1" ht="16.149999999999999">
      <c r="A5" s="65" t="s">
        <v>117</v>
      </c>
      <c r="B5" s="101">
        <v>140227</v>
      </c>
      <c r="C5" s="101">
        <v>73324</v>
      </c>
      <c r="D5" s="101">
        <v>66903</v>
      </c>
      <c r="E5" s="71">
        <v>100</v>
      </c>
      <c r="F5" s="71">
        <v>100</v>
      </c>
      <c r="G5" s="71">
        <v>100</v>
      </c>
    </row>
    <row r="6" spans="1:7" ht="16.149999999999999">
      <c r="A6" s="111" t="s">
        <v>166</v>
      </c>
      <c r="B6" s="102">
        <v>8433</v>
      </c>
      <c r="C6" s="102">
        <v>4314</v>
      </c>
      <c r="D6" s="102">
        <v>4120</v>
      </c>
      <c r="E6" s="72">
        <v>6</v>
      </c>
      <c r="F6" s="72">
        <v>5.8834760787736622</v>
      </c>
      <c r="G6" s="72">
        <v>6.1581692898674198</v>
      </c>
    </row>
    <row r="7" spans="1:7" ht="16.149999999999999">
      <c r="A7" s="111" t="s">
        <v>167</v>
      </c>
      <c r="B7" s="102">
        <v>37976</v>
      </c>
      <c r="C7" s="102">
        <v>19035</v>
      </c>
      <c r="D7" s="102">
        <v>18942</v>
      </c>
      <c r="E7" s="72">
        <v>27.1</v>
      </c>
      <c r="F7" s="72">
        <v>25.960122197370573</v>
      </c>
      <c r="G7" s="72">
        <v>28.312631720550648</v>
      </c>
    </row>
    <row r="8" spans="1:7" ht="16.149999999999999">
      <c r="A8" s="111" t="s">
        <v>168</v>
      </c>
      <c r="B8" s="102">
        <v>10533</v>
      </c>
      <c r="C8" s="102">
        <v>5300</v>
      </c>
      <c r="D8" s="102">
        <v>5233</v>
      </c>
      <c r="E8" s="72">
        <v>7.5</v>
      </c>
      <c r="F8" s="72">
        <v>7.2281926790682451</v>
      </c>
      <c r="G8" s="72">
        <v>7.8217718189019925</v>
      </c>
    </row>
    <row r="9" spans="1:7" ht="16.149999999999999">
      <c r="A9" s="111" t="s">
        <v>169</v>
      </c>
      <c r="B9" s="102">
        <v>6999</v>
      </c>
      <c r="C9" s="102">
        <v>3455</v>
      </c>
      <c r="D9" s="102">
        <v>3544</v>
      </c>
      <c r="E9" s="72">
        <v>5</v>
      </c>
      <c r="F9" s="72">
        <v>4.7119633407888273</v>
      </c>
      <c r="G9" s="72">
        <v>5.2972213503131398</v>
      </c>
    </row>
    <row r="10" spans="1:7" ht="16.149999999999999">
      <c r="A10" s="111" t="s">
        <v>170</v>
      </c>
      <c r="B10" s="102">
        <v>42874</v>
      </c>
      <c r="C10" s="103">
        <v>22345</v>
      </c>
      <c r="D10" s="102">
        <v>20529</v>
      </c>
      <c r="E10" s="72">
        <v>30.6</v>
      </c>
      <c r="F10" s="72">
        <v>30.47433309693961</v>
      </c>
      <c r="G10" s="72">
        <v>30.684722658176764</v>
      </c>
    </row>
    <row r="11" spans="1:7" ht="16.149999999999999">
      <c r="A11" s="111" t="s">
        <v>171</v>
      </c>
      <c r="B11" s="102">
        <v>5822</v>
      </c>
      <c r="C11" s="103">
        <v>2916</v>
      </c>
      <c r="D11" s="103">
        <v>2907</v>
      </c>
      <c r="E11" s="73">
        <v>4.2</v>
      </c>
      <c r="F11" s="73">
        <v>3.9768697834269817</v>
      </c>
      <c r="G11" s="72">
        <v>4.3450966324380076</v>
      </c>
    </row>
    <row r="12" spans="1:7" ht="16.149999999999999">
      <c r="A12" s="111" t="s">
        <v>172</v>
      </c>
      <c r="B12" s="102">
        <v>27588</v>
      </c>
      <c r="C12" s="103">
        <v>15960</v>
      </c>
      <c r="D12" s="103">
        <v>11629</v>
      </c>
      <c r="E12" s="73">
        <v>19.7</v>
      </c>
      <c r="F12" s="72">
        <v>21.766406633571545</v>
      </c>
      <c r="G12" s="73">
        <v>17.381881231035976</v>
      </c>
    </row>
    <row r="13" spans="1:7" ht="17.45" customHeight="1">
      <c r="A13" s="64" t="s">
        <v>129</v>
      </c>
      <c r="B13" s="322"/>
      <c r="C13" s="46"/>
      <c r="D13" s="46"/>
      <c r="E13" s="115"/>
      <c r="F13" s="46"/>
      <c r="G13" s="46"/>
    </row>
    <row r="14" spans="1:7">
      <c r="F14" s="44"/>
      <c r="G14" s="44"/>
    </row>
    <row r="15" spans="1:7">
      <c r="E15" s="44"/>
    </row>
    <row r="16" spans="1:7">
      <c r="F16" s="44"/>
      <c r="G16" s="44"/>
    </row>
    <row r="17" spans="6:7">
      <c r="F17" s="44"/>
      <c r="G17" s="44"/>
    </row>
    <row r="18" spans="6:7">
      <c r="F18" s="44"/>
      <c r="G18" s="44"/>
    </row>
    <row r="19" spans="6:7">
      <c r="F19" s="44"/>
      <c r="G19" s="44"/>
    </row>
    <row r="20" spans="6:7">
      <c r="F20" s="44"/>
      <c r="G20" s="44"/>
    </row>
    <row r="21" spans="6:7">
      <c r="F21" s="44"/>
      <c r="G21" s="44"/>
    </row>
    <row r="22" spans="6:7">
      <c r="F22" s="44"/>
      <c r="G22" s="44"/>
    </row>
  </sheetData>
  <mergeCells count="5">
    <mergeCell ref="A1:G1"/>
    <mergeCell ref="A2:A4"/>
    <mergeCell ref="B2:G2"/>
    <mergeCell ref="B3:D3"/>
    <mergeCell ref="E3:G3"/>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31"/>
  <sheetViews>
    <sheetView showGridLines="0" topLeftCell="A15" zoomScale="90" zoomScaleNormal="90" workbookViewId="0">
      <selection activeCell="L13" sqref="L13"/>
    </sheetView>
  </sheetViews>
  <sheetFormatPr defaultColWidth="7.7109375" defaultRowHeight="13.15"/>
  <cols>
    <col min="1" max="1" width="17.28515625" style="1" customWidth="1"/>
    <col min="2" max="2" width="11" style="1" customWidth="1"/>
    <col min="3" max="3" width="31.28515625" style="1" customWidth="1"/>
    <col min="4" max="4" width="15.5703125" style="1" customWidth="1"/>
    <col min="5" max="5" width="10.42578125" style="1" customWidth="1"/>
    <col min="6" max="6" width="9.28515625" style="1" customWidth="1"/>
    <col min="7" max="7" width="31.42578125" style="1" customWidth="1"/>
    <col min="8" max="8" width="15.28515625" style="1" customWidth="1"/>
    <col min="9" max="9" width="9" style="1" customWidth="1"/>
    <col min="10" max="11" width="10.7109375" style="1" customWidth="1"/>
    <col min="12" max="12" width="24.85546875" style="1" customWidth="1"/>
    <col min="13" max="13" width="7.7109375" style="1"/>
    <col min="14" max="14" width="13.28515625" style="1" customWidth="1"/>
    <col min="15" max="16384" width="7.7109375" style="1"/>
  </cols>
  <sheetData>
    <row r="1" spans="1:12" ht="34.9" customHeight="1">
      <c r="A1" s="402" t="s">
        <v>173</v>
      </c>
      <c r="B1" s="402"/>
      <c r="C1" s="402"/>
      <c r="D1" s="402"/>
      <c r="E1" s="402"/>
      <c r="F1" s="402"/>
      <c r="G1" s="402"/>
      <c r="H1" s="402"/>
      <c r="I1" s="402"/>
      <c r="J1" s="46"/>
    </row>
    <row r="2" spans="1:12" ht="5.25" customHeight="1">
      <c r="A2" s="115"/>
      <c r="B2" s="115"/>
      <c r="C2" s="115"/>
      <c r="D2" s="115"/>
      <c r="E2" s="115"/>
      <c r="F2" s="115"/>
      <c r="G2" s="115"/>
      <c r="H2" s="115"/>
      <c r="I2" s="46"/>
      <c r="J2" s="46"/>
    </row>
    <row r="3" spans="1:12" ht="16.149999999999999">
      <c r="A3" s="399" t="s">
        <v>115</v>
      </c>
      <c r="B3" s="408" t="s">
        <v>174</v>
      </c>
      <c r="C3" s="408"/>
      <c r="D3" s="408"/>
      <c r="E3" s="408"/>
      <c r="F3" s="408"/>
      <c r="G3" s="408"/>
      <c r="H3" s="408"/>
      <c r="I3" s="408"/>
      <c r="J3" s="46"/>
    </row>
    <row r="4" spans="1:12" ht="15.75" customHeight="1">
      <c r="A4" s="399"/>
      <c r="B4" s="399" t="s">
        <v>164</v>
      </c>
      <c r="C4" s="399"/>
      <c r="D4" s="399"/>
      <c r="E4" s="399"/>
      <c r="F4" s="399" t="s">
        <v>175</v>
      </c>
      <c r="G4" s="399"/>
      <c r="H4" s="399"/>
      <c r="I4" s="399"/>
      <c r="J4" s="46"/>
    </row>
    <row r="5" spans="1:12" ht="81">
      <c r="A5" s="399"/>
      <c r="B5" s="105" t="s">
        <v>117</v>
      </c>
      <c r="C5" s="323" t="s">
        <v>176</v>
      </c>
      <c r="D5" s="323" t="s">
        <v>177</v>
      </c>
      <c r="E5" s="323" t="s">
        <v>178</v>
      </c>
      <c r="F5" s="105" t="s">
        <v>117</v>
      </c>
      <c r="G5" s="323" t="s">
        <v>176</v>
      </c>
      <c r="H5" s="323" t="s">
        <v>177</v>
      </c>
      <c r="I5" s="323" t="s">
        <v>178</v>
      </c>
      <c r="J5" s="46"/>
    </row>
    <row r="6" spans="1:12" s="97" customFormat="1" ht="17.25" customHeight="1">
      <c r="A6" s="63" t="s">
        <v>123</v>
      </c>
      <c r="B6" s="106">
        <v>6910</v>
      </c>
      <c r="C6" s="106">
        <v>2315</v>
      </c>
      <c r="D6" s="106">
        <v>4194</v>
      </c>
      <c r="E6" s="107">
        <v>401</v>
      </c>
      <c r="F6" s="108">
        <v>100</v>
      </c>
      <c r="G6" s="108">
        <v>33.5</v>
      </c>
      <c r="H6" s="108">
        <v>60.7</v>
      </c>
      <c r="I6" s="108">
        <v>5.8</v>
      </c>
      <c r="J6" s="188"/>
    </row>
    <row r="7" spans="1:12" ht="16.149999999999999">
      <c r="A7" s="327" t="s">
        <v>124</v>
      </c>
      <c r="B7" s="104">
        <v>1000</v>
      </c>
      <c r="C7" s="104">
        <v>410</v>
      </c>
      <c r="D7" s="104">
        <v>562</v>
      </c>
      <c r="E7" s="74">
        <v>28</v>
      </c>
      <c r="F7" s="75">
        <v>100</v>
      </c>
      <c r="G7" s="75">
        <v>41</v>
      </c>
      <c r="H7" s="75">
        <v>56.2</v>
      </c>
      <c r="I7" s="75">
        <v>2.8</v>
      </c>
      <c r="J7" s="46"/>
    </row>
    <row r="8" spans="1:12" ht="16.149999999999999">
      <c r="A8" s="327" t="s">
        <v>125</v>
      </c>
      <c r="B8" s="104">
        <v>2044</v>
      </c>
      <c r="C8" s="104">
        <v>796</v>
      </c>
      <c r="D8" s="104">
        <v>1136</v>
      </c>
      <c r="E8" s="74">
        <v>113</v>
      </c>
      <c r="F8" s="75">
        <v>100</v>
      </c>
      <c r="G8" s="75">
        <v>38.9</v>
      </c>
      <c r="H8" s="75">
        <v>55.6</v>
      </c>
      <c r="I8" s="75">
        <v>5.5</v>
      </c>
      <c r="J8" s="46"/>
    </row>
    <row r="9" spans="1:12" ht="16.149999999999999">
      <c r="A9" s="327" t="s">
        <v>126</v>
      </c>
      <c r="B9" s="104">
        <v>2376</v>
      </c>
      <c r="C9" s="104">
        <v>663</v>
      </c>
      <c r="D9" s="104">
        <v>1549</v>
      </c>
      <c r="E9" s="74">
        <v>164</v>
      </c>
      <c r="F9" s="75">
        <v>100</v>
      </c>
      <c r="G9" s="75">
        <v>27.9</v>
      </c>
      <c r="H9" s="75">
        <v>65.2</v>
      </c>
      <c r="I9" s="75">
        <v>6.9</v>
      </c>
      <c r="J9" s="46"/>
    </row>
    <row r="10" spans="1:12" ht="16.149999999999999">
      <c r="A10" s="327" t="s">
        <v>127</v>
      </c>
      <c r="B10" s="104">
        <v>853</v>
      </c>
      <c r="C10" s="104">
        <v>253</v>
      </c>
      <c r="D10" s="104">
        <v>533</v>
      </c>
      <c r="E10" s="74">
        <v>66</v>
      </c>
      <c r="F10" s="75">
        <v>100</v>
      </c>
      <c r="G10" s="75">
        <v>29.7</v>
      </c>
      <c r="H10" s="75">
        <v>62.5</v>
      </c>
      <c r="I10" s="75">
        <v>7.8</v>
      </c>
      <c r="J10" s="46"/>
    </row>
    <row r="11" spans="1:12" ht="16.149999999999999">
      <c r="A11" s="327" t="s">
        <v>128</v>
      </c>
      <c r="B11" s="104">
        <v>637</v>
      </c>
      <c r="C11" s="104">
        <v>192</v>
      </c>
      <c r="D11" s="104">
        <v>414</v>
      </c>
      <c r="E11" s="74">
        <v>30</v>
      </c>
      <c r="F11" s="75">
        <v>100</v>
      </c>
      <c r="G11" s="75">
        <v>30.2</v>
      </c>
      <c r="H11" s="75">
        <v>65</v>
      </c>
      <c r="I11" s="75">
        <v>4.8</v>
      </c>
      <c r="J11" s="46"/>
    </row>
    <row r="12" spans="1:12" ht="16.149999999999999">
      <c r="A12" s="64" t="s">
        <v>129</v>
      </c>
      <c r="B12" s="328"/>
      <c r="C12" s="328"/>
      <c r="D12" s="332"/>
      <c r="E12" s="328"/>
      <c r="F12" s="328"/>
      <c r="G12" s="328"/>
      <c r="H12" s="328"/>
      <c r="I12" s="46"/>
      <c r="J12" s="46"/>
    </row>
    <row r="13" spans="1:12" ht="16.149999999999999">
      <c r="A13" s="332"/>
      <c r="B13" s="328"/>
      <c r="C13" s="328"/>
      <c r="D13" s="328"/>
      <c r="E13" s="116"/>
      <c r="F13" s="116"/>
      <c r="G13" s="116"/>
      <c r="H13" s="116"/>
      <c r="I13" s="46"/>
      <c r="J13" s="46"/>
      <c r="L13" s="389"/>
    </row>
    <row r="14" spans="1:12">
      <c r="A14" s="8"/>
      <c r="B14" s="2"/>
      <c r="C14" s="2"/>
      <c r="D14" s="2"/>
      <c r="E14" s="4"/>
      <c r="F14" s="4"/>
      <c r="G14" s="76"/>
      <c r="H14" s="4"/>
    </row>
    <row r="15" spans="1:12">
      <c r="A15" s="8"/>
      <c r="B15" s="2"/>
      <c r="C15" s="2"/>
      <c r="D15" s="2"/>
      <c r="E15" s="4"/>
      <c r="F15" s="4"/>
      <c r="G15" s="4"/>
      <c r="H15" s="4"/>
    </row>
    <row r="16" spans="1:12">
      <c r="A16" s="8"/>
      <c r="B16" s="2"/>
      <c r="C16" s="2"/>
      <c r="D16" s="2"/>
      <c r="E16" s="4"/>
      <c r="F16" s="4"/>
      <c r="G16" s="4"/>
      <c r="H16" s="4"/>
    </row>
    <row r="17" spans="1:10" ht="12.6" customHeight="1">
      <c r="A17" s="409"/>
      <c r="B17" s="409"/>
      <c r="C17" s="409"/>
      <c r="D17" s="409"/>
      <c r="E17" s="409"/>
      <c r="F17" s="409"/>
      <c r="G17" s="409"/>
      <c r="H17" s="409"/>
    </row>
    <row r="18" spans="1:10" ht="31.15" customHeight="1">
      <c r="A18" s="402" t="s">
        <v>179</v>
      </c>
      <c r="B18" s="402"/>
      <c r="C18" s="402"/>
      <c r="D18" s="402"/>
      <c r="E18" s="402"/>
      <c r="F18" s="402"/>
      <c r="G18" s="402"/>
      <c r="H18" s="402"/>
      <c r="I18" s="402"/>
      <c r="J18" s="46"/>
    </row>
    <row r="19" spans="1:10" ht="7.9" customHeight="1">
      <c r="A19" s="115"/>
      <c r="B19" s="115"/>
      <c r="C19" s="115"/>
      <c r="D19" s="115"/>
      <c r="E19" s="115"/>
      <c r="F19" s="115"/>
      <c r="G19" s="115"/>
      <c r="H19" s="115"/>
      <c r="I19" s="46"/>
      <c r="J19" s="46"/>
    </row>
    <row r="20" spans="1:10" ht="16.149999999999999">
      <c r="A20" s="399" t="s">
        <v>115</v>
      </c>
      <c r="B20" s="408" t="s">
        <v>174</v>
      </c>
      <c r="C20" s="408"/>
      <c r="D20" s="408"/>
      <c r="E20" s="408"/>
      <c r="F20" s="408"/>
      <c r="G20" s="408"/>
      <c r="H20" s="408"/>
      <c r="I20" s="408"/>
      <c r="J20" s="46"/>
    </row>
    <row r="21" spans="1:10" ht="16.149999999999999">
      <c r="A21" s="399"/>
      <c r="B21" s="399" t="s">
        <v>164</v>
      </c>
      <c r="C21" s="399"/>
      <c r="D21" s="399"/>
      <c r="E21" s="399"/>
      <c r="F21" s="399" t="s">
        <v>175</v>
      </c>
      <c r="G21" s="399"/>
      <c r="H21" s="399"/>
      <c r="I21" s="399"/>
      <c r="J21" s="46"/>
    </row>
    <row r="22" spans="1:10" ht="81">
      <c r="A22" s="399"/>
      <c r="B22" s="105" t="s">
        <v>117</v>
      </c>
      <c r="C22" s="323" t="s">
        <v>176</v>
      </c>
      <c r="D22" s="323" t="s">
        <v>177</v>
      </c>
      <c r="E22" s="323" t="s">
        <v>178</v>
      </c>
      <c r="F22" s="105" t="s">
        <v>117</v>
      </c>
      <c r="G22" s="323" t="s">
        <v>176</v>
      </c>
      <c r="H22" s="323" t="s">
        <v>177</v>
      </c>
      <c r="I22" s="323" t="s">
        <v>178</v>
      </c>
      <c r="J22" s="46"/>
    </row>
    <row r="23" spans="1:10" s="97" customFormat="1" ht="16.149999999999999">
      <c r="A23" s="63" t="s">
        <v>123</v>
      </c>
      <c r="B23" s="106">
        <v>7274</v>
      </c>
      <c r="C23" s="106">
        <v>2530</v>
      </c>
      <c r="D23" s="106">
        <v>4151</v>
      </c>
      <c r="E23" s="107">
        <v>593</v>
      </c>
      <c r="F23" s="108">
        <v>100</v>
      </c>
      <c r="G23" s="108">
        <v>34.799999999999997</v>
      </c>
      <c r="H23" s="108">
        <v>57.1</v>
      </c>
      <c r="I23" s="108">
        <v>8.1999999999999993</v>
      </c>
      <c r="J23" s="188"/>
    </row>
    <row r="24" spans="1:10" ht="16.149999999999999">
      <c r="A24" s="327" t="s">
        <v>124</v>
      </c>
      <c r="B24" s="104">
        <v>1006</v>
      </c>
      <c r="C24" s="104">
        <v>439</v>
      </c>
      <c r="D24" s="104">
        <v>516</v>
      </c>
      <c r="E24" s="74">
        <v>50</v>
      </c>
      <c r="F24" s="75">
        <v>100</v>
      </c>
      <c r="G24" s="75">
        <v>43.7</v>
      </c>
      <c r="H24" s="75">
        <v>51.4</v>
      </c>
      <c r="I24" s="75">
        <v>4.9000000000000004</v>
      </c>
      <c r="J24" s="46"/>
    </row>
    <row r="25" spans="1:10" ht="16.149999999999999">
      <c r="A25" s="327" t="s">
        <v>125</v>
      </c>
      <c r="B25" s="104">
        <v>2241</v>
      </c>
      <c r="C25" s="104">
        <v>878</v>
      </c>
      <c r="D25" s="104">
        <v>1202</v>
      </c>
      <c r="E25" s="74">
        <v>161</v>
      </c>
      <c r="F25" s="75">
        <v>100</v>
      </c>
      <c r="G25" s="75">
        <v>39.200000000000003</v>
      </c>
      <c r="H25" s="75">
        <v>53.6</v>
      </c>
      <c r="I25" s="75">
        <v>7.2</v>
      </c>
      <c r="J25" s="46"/>
    </row>
    <row r="26" spans="1:10" ht="16.149999999999999">
      <c r="A26" s="327" t="s">
        <v>126</v>
      </c>
      <c r="B26" s="104">
        <v>2434</v>
      </c>
      <c r="C26" s="104">
        <v>687</v>
      </c>
      <c r="D26" s="104">
        <v>1500</v>
      </c>
      <c r="E26" s="74">
        <v>247</v>
      </c>
      <c r="F26" s="75">
        <v>100</v>
      </c>
      <c r="G26" s="75">
        <v>28.2</v>
      </c>
      <c r="H26" s="75">
        <v>61.6</v>
      </c>
      <c r="I26" s="75">
        <v>10.1</v>
      </c>
      <c r="J26" s="46"/>
    </row>
    <row r="27" spans="1:10" ht="16.149999999999999">
      <c r="A27" s="327" t="s">
        <v>127</v>
      </c>
      <c r="B27" s="104">
        <v>902</v>
      </c>
      <c r="C27" s="104">
        <v>289</v>
      </c>
      <c r="D27" s="104">
        <v>532</v>
      </c>
      <c r="E27" s="74">
        <v>81</v>
      </c>
      <c r="F27" s="75">
        <v>100</v>
      </c>
      <c r="G27" s="75">
        <v>32</v>
      </c>
      <c r="H27" s="75">
        <v>59</v>
      </c>
      <c r="I27" s="75">
        <v>9</v>
      </c>
      <c r="J27" s="46"/>
    </row>
    <row r="28" spans="1:10" ht="16.149999999999999">
      <c r="A28" s="327" t="s">
        <v>128</v>
      </c>
      <c r="B28" s="104">
        <v>692</v>
      </c>
      <c r="C28" s="104">
        <v>236</v>
      </c>
      <c r="D28" s="104">
        <v>401</v>
      </c>
      <c r="E28" s="74">
        <v>55</v>
      </c>
      <c r="F28" s="75">
        <v>100</v>
      </c>
      <c r="G28" s="75">
        <v>34.1</v>
      </c>
      <c r="H28" s="75">
        <v>57.9</v>
      </c>
      <c r="I28" s="75">
        <v>7.9</v>
      </c>
      <c r="J28" s="46"/>
    </row>
    <row r="29" spans="1:10" ht="16.149999999999999">
      <c r="A29" s="64" t="s">
        <v>129</v>
      </c>
      <c r="B29" s="328"/>
      <c r="C29" s="328"/>
      <c r="D29" s="332"/>
      <c r="E29" s="328"/>
      <c r="F29" s="328"/>
      <c r="G29" s="328"/>
      <c r="H29" s="328"/>
      <c r="I29" s="46"/>
      <c r="J29" s="46"/>
    </row>
    <row r="30" spans="1:10" ht="16.149999999999999">
      <c r="A30" s="332"/>
      <c r="B30" s="328"/>
      <c r="C30" s="328"/>
      <c r="D30" s="328"/>
      <c r="E30" s="116"/>
      <c r="F30" s="116"/>
      <c r="G30" s="116"/>
      <c r="H30" s="116"/>
      <c r="I30" s="46"/>
      <c r="J30" s="46"/>
    </row>
    <row r="31" spans="1:10" ht="16.149999999999999">
      <c r="A31" s="46"/>
      <c r="B31" s="46"/>
      <c r="C31" s="46"/>
      <c r="D31" s="46"/>
      <c r="E31" s="46"/>
      <c r="F31" s="46"/>
      <c r="G31" s="46"/>
      <c r="H31" s="46"/>
      <c r="I31" s="46"/>
      <c r="J31" s="46"/>
    </row>
  </sheetData>
  <sheetProtection selectLockedCells="1" selectUnlockedCells="1"/>
  <mergeCells count="11">
    <mergeCell ref="A1:I1"/>
    <mergeCell ref="A3:A5"/>
    <mergeCell ref="B4:E4"/>
    <mergeCell ref="A17:H17"/>
    <mergeCell ref="F4:I4"/>
    <mergeCell ref="B3:I3"/>
    <mergeCell ref="A18:I18"/>
    <mergeCell ref="A20:A22"/>
    <mergeCell ref="B20:I20"/>
    <mergeCell ref="B21:E21"/>
    <mergeCell ref="F21:I21"/>
  </mergeCells>
  <pageMargins left="0.7" right="0.7" top="0.75" bottom="0.75" header="0.51180555555555551" footer="0.51180555555555551"/>
  <pageSetup firstPageNumber="0"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6"/>
  <sheetViews>
    <sheetView showGridLines="0" topLeftCell="A83" zoomScale="90" zoomScaleNormal="90" workbookViewId="0">
      <selection activeCell="H9" sqref="H9"/>
    </sheetView>
  </sheetViews>
  <sheetFormatPr defaultColWidth="7.7109375" defaultRowHeight="13.15"/>
  <cols>
    <col min="1" max="1" width="72.140625" style="1" customWidth="1"/>
    <col min="2" max="2" width="15.140625" style="1" customWidth="1"/>
    <col min="3" max="6" width="20.28515625" style="1" customWidth="1"/>
    <col min="7" max="7" width="12.7109375" style="1" customWidth="1"/>
    <col min="8" max="8" width="10.7109375" style="1" customWidth="1"/>
    <col min="9" max="16384" width="7.7109375" style="1"/>
  </cols>
  <sheetData>
    <row r="1" spans="1:8" ht="53.45" customHeight="1">
      <c r="A1" s="402" t="s">
        <v>180</v>
      </c>
      <c r="B1" s="402"/>
      <c r="C1" s="402"/>
      <c r="D1" s="402"/>
      <c r="E1" s="402"/>
      <c r="F1" s="402"/>
    </row>
    <row r="2" spans="1:8" ht="37.9" customHeight="1">
      <c r="A2" s="398" t="s">
        <v>181</v>
      </c>
      <c r="B2" s="403" t="s">
        <v>182</v>
      </c>
      <c r="C2" s="403"/>
      <c r="D2" s="403"/>
      <c r="E2" s="403"/>
      <c r="F2" s="403"/>
    </row>
    <row r="3" spans="1:8" ht="15.75" customHeight="1">
      <c r="A3" s="399"/>
      <c r="B3" s="411" t="s">
        <v>183</v>
      </c>
      <c r="C3" s="399" t="s">
        <v>175</v>
      </c>
      <c r="D3" s="399"/>
      <c r="E3" s="399"/>
      <c r="F3" s="399"/>
    </row>
    <row r="4" spans="1:8" ht="15.75" customHeight="1">
      <c r="A4" s="399"/>
      <c r="B4" s="399"/>
      <c r="C4" s="399" t="s">
        <v>184</v>
      </c>
      <c r="D4" s="399"/>
      <c r="E4" s="399"/>
      <c r="F4" s="399"/>
    </row>
    <row r="5" spans="1:8" ht="32.450000000000003" customHeight="1">
      <c r="A5" s="399"/>
      <c r="B5" s="399"/>
      <c r="C5" s="323" t="s">
        <v>185</v>
      </c>
      <c r="D5" s="323" t="s">
        <v>186</v>
      </c>
      <c r="E5" s="323" t="s">
        <v>187</v>
      </c>
      <c r="F5" s="323" t="s">
        <v>188</v>
      </c>
    </row>
    <row r="6" spans="1:8" ht="17.25" customHeight="1">
      <c r="A6" s="63" t="s">
        <v>117</v>
      </c>
      <c r="B6" s="333">
        <v>9263</v>
      </c>
      <c r="C6" s="334">
        <v>100</v>
      </c>
      <c r="D6" s="334">
        <v>100</v>
      </c>
      <c r="E6" s="334">
        <v>100</v>
      </c>
      <c r="F6" s="334">
        <v>100</v>
      </c>
      <c r="G6" s="9"/>
      <c r="H6" s="10"/>
    </row>
    <row r="7" spans="1:8" ht="16.149999999999999">
      <c r="A7" s="327" t="s">
        <v>189</v>
      </c>
      <c r="B7" s="335">
        <v>3866</v>
      </c>
      <c r="C7" s="336">
        <v>27.6</v>
      </c>
      <c r="D7" s="336">
        <v>24.8</v>
      </c>
      <c r="E7" s="336">
        <v>52</v>
      </c>
      <c r="F7" s="336">
        <v>54</v>
      </c>
    </row>
    <row r="8" spans="1:8" ht="16.149999999999999">
      <c r="A8" s="327" t="s">
        <v>190</v>
      </c>
      <c r="B8" s="337">
        <v>256</v>
      </c>
      <c r="C8" s="336">
        <v>3.4</v>
      </c>
      <c r="D8" s="336">
        <v>3.4</v>
      </c>
      <c r="E8" s="336">
        <v>1.8</v>
      </c>
      <c r="F8" s="336">
        <v>2.5</v>
      </c>
    </row>
    <row r="9" spans="1:8" ht="16.149999999999999">
      <c r="A9" s="327" t="s">
        <v>191</v>
      </c>
      <c r="B9" s="337">
        <v>894</v>
      </c>
      <c r="C9" s="336">
        <v>18.7</v>
      </c>
      <c r="D9" s="336">
        <v>24.7</v>
      </c>
      <c r="E9" s="338" t="s">
        <v>192</v>
      </c>
      <c r="F9" s="338" t="s">
        <v>192</v>
      </c>
    </row>
    <row r="10" spans="1:8" ht="32.450000000000003">
      <c r="A10" s="339" t="s">
        <v>193</v>
      </c>
      <c r="B10" s="337">
        <v>408</v>
      </c>
      <c r="C10" s="336">
        <v>7.6</v>
      </c>
      <c r="D10" s="336">
        <v>10.199999999999999</v>
      </c>
      <c r="E10" s="336">
        <v>1</v>
      </c>
      <c r="F10" s="336">
        <v>0.7</v>
      </c>
    </row>
    <row r="11" spans="1:8" ht="16.149999999999999">
      <c r="A11" s="327" t="s">
        <v>194</v>
      </c>
      <c r="B11" s="337">
        <v>363</v>
      </c>
      <c r="C11" s="336">
        <v>5.8</v>
      </c>
      <c r="D11" s="336">
        <v>2.5</v>
      </c>
      <c r="E11" s="336">
        <v>5.3</v>
      </c>
      <c r="F11" s="336">
        <v>3.9</v>
      </c>
    </row>
    <row r="12" spans="1:8" ht="16.149999999999999">
      <c r="A12" s="327" t="s">
        <v>195</v>
      </c>
      <c r="B12" s="335">
        <v>2177</v>
      </c>
      <c r="C12" s="336">
        <v>19.2</v>
      </c>
      <c r="D12" s="336">
        <v>21.3</v>
      </c>
      <c r="E12" s="336">
        <v>24.7</v>
      </c>
      <c r="F12" s="336">
        <v>25.8</v>
      </c>
    </row>
    <row r="13" spans="1:8" ht="16.149999999999999">
      <c r="A13" s="327" t="s">
        <v>196</v>
      </c>
      <c r="B13" s="335">
        <v>1297</v>
      </c>
      <c r="C13" s="336">
        <v>17.600000000000001</v>
      </c>
      <c r="D13" s="336">
        <v>13.1</v>
      </c>
      <c r="E13" s="336">
        <v>15.3</v>
      </c>
      <c r="F13" s="336">
        <v>13.3</v>
      </c>
    </row>
    <row r="14" spans="1:8">
      <c r="A14" s="66" t="s">
        <v>129</v>
      </c>
      <c r="B14" s="68"/>
      <c r="C14" s="68"/>
      <c r="D14" s="68"/>
      <c r="E14" s="68"/>
      <c r="F14" s="66"/>
    </row>
    <row r="15" spans="1:8">
      <c r="A15" s="70" t="s">
        <v>141</v>
      </c>
      <c r="B15" s="66"/>
      <c r="C15" s="66"/>
      <c r="D15" s="70"/>
      <c r="E15" s="70"/>
      <c r="F15" s="70"/>
    </row>
    <row r="16" spans="1:8">
      <c r="A16" s="410"/>
      <c r="B16" s="410"/>
      <c r="C16" s="410"/>
      <c r="D16" s="410"/>
      <c r="E16" s="410"/>
      <c r="F16" s="410"/>
    </row>
    <row r="17" spans="1:6">
      <c r="B17" s="77"/>
    </row>
    <row r="20" spans="1:6" ht="58.9" customHeight="1">
      <c r="A20" s="402" t="s">
        <v>197</v>
      </c>
      <c r="B20" s="402"/>
      <c r="C20" s="402"/>
      <c r="D20" s="402"/>
      <c r="E20" s="402"/>
      <c r="F20" s="402"/>
    </row>
    <row r="21" spans="1:6" ht="30.6" customHeight="1">
      <c r="A21" s="399" t="s">
        <v>181</v>
      </c>
      <c r="B21" s="408" t="s">
        <v>182</v>
      </c>
      <c r="C21" s="408"/>
      <c r="D21" s="408"/>
      <c r="E21" s="408"/>
      <c r="F21" s="408"/>
    </row>
    <row r="22" spans="1:6" ht="16.149999999999999">
      <c r="A22" s="399"/>
      <c r="B22" s="399" t="s">
        <v>198</v>
      </c>
      <c r="C22" s="399" t="s">
        <v>175</v>
      </c>
      <c r="D22" s="399"/>
      <c r="E22" s="399"/>
      <c r="F22" s="399"/>
    </row>
    <row r="23" spans="1:6" ht="16.149999999999999">
      <c r="A23" s="399"/>
      <c r="B23" s="399"/>
      <c r="C23" s="399" t="s">
        <v>184</v>
      </c>
      <c r="D23" s="399"/>
      <c r="E23" s="399"/>
      <c r="F23" s="399"/>
    </row>
    <row r="24" spans="1:6" ht="34.5" customHeight="1">
      <c r="A24" s="399"/>
      <c r="B24" s="399"/>
      <c r="C24" s="323" t="s">
        <v>185</v>
      </c>
      <c r="D24" s="323" t="s">
        <v>186</v>
      </c>
      <c r="E24" s="323" t="s">
        <v>187</v>
      </c>
      <c r="F24" s="323" t="s">
        <v>188</v>
      </c>
    </row>
    <row r="25" spans="1:6" s="97" customFormat="1" ht="16.149999999999999">
      <c r="A25" s="63" t="s">
        <v>117</v>
      </c>
      <c r="B25" s="333">
        <v>9781</v>
      </c>
      <c r="C25" s="340">
        <v>100</v>
      </c>
      <c r="D25" s="340">
        <v>100</v>
      </c>
      <c r="E25" s="340">
        <v>100</v>
      </c>
      <c r="F25" s="340">
        <v>100</v>
      </c>
    </row>
    <row r="26" spans="1:6" ht="16.149999999999999">
      <c r="A26" s="327" t="s">
        <v>189</v>
      </c>
      <c r="B26" s="335">
        <v>3935</v>
      </c>
      <c r="C26" s="337">
        <v>28.6</v>
      </c>
      <c r="D26" s="337">
        <v>22.3</v>
      </c>
      <c r="E26" s="337">
        <v>48.7</v>
      </c>
      <c r="F26" s="337">
        <v>52.9</v>
      </c>
    </row>
    <row r="27" spans="1:6" ht="16.149999999999999">
      <c r="A27" s="327" t="s">
        <v>190</v>
      </c>
      <c r="B27" s="337">
        <v>311</v>
      </c>
      <c r="C27" s="337">
        <v>3.5</v>
      </c>
      <c r="D27" s="337">
        <v>3.9</v>
      </c>
      <c r="E27" s="337">
        <v>2.2999999999999998</v>
      </c>
      <c r="F27" s="337">
        <v>2.8</v>
      </c>
    </row>
    <row r="28" spans="1:6" ht="16.149999999999999">
      <c r="A28" s="327" t="s">
        <v>191</v>
      </c>
      <c r="B28" s="337">
        <v>901</v>
      </c>
      <c r="C28" s="337">
        <v>17.899999999999999</v>
      </c>
      <c r="D28" s="337">
        <v>23.9</v>
      </c>
      <c r="E28" s="341" t="s">
        <v>192</v>
      </c>
      <c r="F28" s="341" t="s">
        <v>192</v>
      </c>
    </row>
    <row r="29" spans="1:6" ht="32.450000000000003">
      <c r="A29" s="339" t="s">
        <v>193</v>
      </c>
      <c r="B29" s="337">
        <v>448</v>
      </c>
      <c r="C29" s="337">
        <v>8.6</v>
      </c>
      <c r="D29" s="337">
        <v>10.8</v>
      </c>
      <c r="E29" s="337">
        <v>0.6</v>
      </c>
      <c r="F29" s="337">
        <v>0.6</v>
      </c>
    </row>
    <row r="30" spans="1:6" ht="16.149999999999999">
      <c r="A30" s="327" t="s">
        <v>194</v>
      </c>
      <c r="B30" s="337">
        <v>350</v>
      </c>
      <c r="C30" s="337">
        <v>4.4000000000000004</v>
      </c>
      <c r="D30" s="337">
        <v>2.7</v>
      </c>
      <c r="E30" s="337">
        <v>4.4000000000000004</v>
      </c>
      <c r="F30" s="337">
        <v>3.7</v>
      </c>
    </row>
    <row r="31" spans="1:6" ht="16.149999999999999">
      <c r="A31" s="327" t="s">
        <v>195</v>
      </c>
      <c r="B31" s="335">
        <v>2415</v>
      </c>
      <c r="C31" s="337">
        <v>21.1</v>
      </c>
      <c r="D31" s="337">
        <v>21.9</v>
      </c>
      <c r="E31" s="337">
        <v>28.3</v>
      </c>
      <c r="F31" s="337">
        <v>26.2</v>
      </c>
    </row>
    <row r="32" spans="1:6" ht="16.149999999999999">
      <c r="A32" s="327" t="s">
        <v>196</v>
      </c>
      <c r="B32" s="335">
        <v>1421</v>
      </c>
      <c r="C32" s="337">
        <v>15.9</v>
      </c>
      <c r="D32" s="337">
        <v>14.5</v>
      </c>
      <c r="E32" s="337">
        <v>15.5</v>
      </c>
      <c r="F32" s="337">
        <v>13.8</v>
      </c>
    </row>
    <row r="33" spans="1:6" ht="16.149999999999999">
      <c r="A33" s="66" t="s">
        <v>129</v>
      </c>
      <c r="B33" s="68"/>
      <c r="C33" s="66"/>
      <c r="D33" s="328"/>
      <c r="E33" s="328"/>
      <c r="F33" s="328"/>
    </row>
    <row r="34" spans="1:6" ht="16.149999999999999">
      <c r="A34" s="70" t="s">
        <v>141</v>
      </c>
      <c r="B34" s="78"/>
      <c r="C34" s="66"/>
      <c r="D34" s="116"/>
      <c r="E34" s="116"/>
      <c r="F34" s="116"/>
    </row>
    <row r="35" spans="1:6">
      <c r="A35"/>
      <c r="B35"/>
      <c r="C35"/>
    </row>
    <row r="36" spans="1:6">
      <c r="A36"/>
      <c r="B36"/>
      <c r="C36"/>
    </row>
  </sheetData>
  <sheetProtection selectLockedCells="1" selectUnlockedCells="1"/>
  <mergeCells count="13">
    <mergeCell ref="A1:F1"/>
    <mergeCell ref="A2:A5"/>
    <mergeCell ref="B2:F2"/>
    <mergeCell ref="A21:A24"/>
    <mergeCell ref="B21:F21"/>
    <mergeCell ref="B22:B24"/>
    <mergeCell ref="C22:F22"/>
    <mergeCell ref="C23:F23"/>
    <mergeCell ref="A16:F16"/>
    <mergeCell ref="B3:B5"/>
    <mergeCell ref="C4:F4"/>
    <mergeCell ref="C3:F3"/>
    <mergeCell ref="A20:F20"/>
  </mergeCells>
  <pageMargins left="0.7" right="0.7" top="0.75" bottom="0.75" header="0.51180555555555551" footer="0.51180555555555551"/>
  <pageSetup firstPageNumber="0"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35"/>
  <sheetViews>
    <sheetView showGridLines="0" topLeftCell="A26" zoomScale="90" zoomScaleNormal="90" workbookViewId="0">
      <selection activeCell="N5" sqref="N5"/>
    </sheetView>
  </sheetViews>
  <sheetFormatPr defaultColWidth="7.7109375" defaultRowHeight="13.15"/>
  <cols>
    <col min="1" max="1" width="69.140625" style="1" customWidth="1"/>
    <col min="2" max="2" width="15.28515625" style="1" customWidth="1"/>
    <col min="3" max="4" width="20" style="1" customWidth="1"/>
    <col min="5" max="5" width="17.140625" style="1" customWidth="1"/>
    <col min="6" max="6" width="20" style="1" customWidth="1"/>
    <col min="7" max="7" width="12.7109375" style="1" customWidth="1"/>
    <col min="8" max="8" width="10.7109375" style="1" customWidth="1"/>
    <col min="9" max="16384" width="7.7109375" style="1"/>
  </cols>
  <sheetData>
    <row r="1" spans="1:8" ht="70.150000000000006" customHeight="1">
      <c r="A1" s="402" t="s">
        <v>199</v>
      </c>
      <c r="B1" s="402"/>
      <c r="C1" s="402"/>
      <c r="D1" s="402"/>
      <c r="E1" s="402"/>
      <c r="F1" s="402"/>
    </row>
    <row r="2" spans="1:8" ht="60.6" customHeight="1">
      <c r="A2" s="398" t="s">
        <v>200</v>
      </c>
      <c r="B2" s="403" t="s">
        <v>201</v>
      </c>
      <c r="C2" s="403"/>
      <c r="D2" s="403"/>
      <c r="E2" s="403"/>
      <c r="F2" s="403"/>
    </row>
    <row r="3" spans="1:8" ht="15.75" customHeight="1">
      <c r="A3" s="399"/>
      <c r="B3" s="399" t="s">
        <v>198</v>
      </c>
      <c r="C3" s="399" t="s">
        <v>175</v>
      </c>
      <c r="D3" s="399"/>
      <c r="E3" s="399"/>
      <c r="F3" s="399"/>
    </row>
    <row r="4" spans="1:8" ht="15.75" customHeight="1">
      <c r="A4" s="399"/>
      <c r="B4" s="399"/>
      <c r="C4" s="399" t="s">
        <v>184</v>
      </c>
      <c r="D4" s="399"/>
      <c r="E4" s="399"/>
      <c r="F4" s="399"/>
    </row>
    <row r="5" spans="1:8" ht="32.450000000000003">
      <c r="A5" s="399"/>
      <c r="B5" s="399"/>
      <c r="C5" s="323" t="s">
        <v>185</v>
      </c>
      <c r="D5" s="323" t="s">
        <v>186</v>
      </c>
      <c r="E5" s="323" t="s">
        <v>187</v>
      </c>
      <c r="F5" s="323" t="s">
        <v>188</v>
      </c>
    </row>
    <row r="6" spans="1:8" s="97" customFormat="1" ht="17.25" customHeight="1">
      <c r="A6" s="63" t="s">
        <v>202</v>
      </c>
      <c r="B6" s="342">
        <v>9127</v>
      </c>
      <c r="C6" s="334">
        <v>100</v>
      </c>
      <c r="D6" s="334">
        <v>100</v>
      </c>
      <c r="E6" s="340">
        <v>100</v>
      </c>
      <c r="F6" s="340">
        <v>100</v>
      </c>
      <c r="G6" s="6"/>
      <c r="H6" s="109"/>
    </row>
    <row r="7" spans="1:8" ht="16.149999999999999">
      <c r="A7" s="327" t="s">
        <v>203</v>
      </c>
      <c r="B7" s="343">
        <v>4163</v>
      </c>
      <c r="C7" s="336">
        <v>31.4</v>
      </c>
      <c r="D7" s="336">
        <v>26</v>
      </c>
      <c r="E7" s="344">
        <v>56.4</v>
      </c>
      <c r="F7" s="344">
        <v>59.6</v>
      </c>
    </row>
    <row r="8" spans="1:8" ht="32.450000000000003">
      <c r="A8" s="339" t="s">
        <v>204</v>
      </c>
      <c r="B8" s="345">
        <v>229</v>
      </c>
      <c r="C8" s="336">
        <v>2</v>
      </c>
      <c r="D8" s="336">
        <v>3.3</v>
      </c>
      <c r="E8" s="344">
        <v>1.8</v>
      </c>
      <c r="F8" s="344">
        <v>2.4</v>
      </c>
    </row>
    <row r="9" spans="1:8" ht="32.450000000000003">
      <c r="A9" s="339" t="s">
        <v>205</v>
      </c>
      <c r="B9" s="345">
        <v>137</v>
      </c>
      <c r="C9" s="336">
        <v>2.1</v>
      </c>
      <c r="D9" s="336">
        <v>1.2</v>
      </c>
      <c r="E9" s="344">
        <v>1.7</v>
      </c>
      <c r="F9" s="344">
        <v>1.4</v>
      </c>
    </row>
    <row r="10" spans="1:8" ht="32.450000000000003">
      <c r="A10" s="339" t="s">
        <v>206</v>
      </c>
      <c r="B10" s="343">
        <v>1429</v>
      </c>
      <c r="C10" s="336">
        <v>29.9</v>
      </c>
      <c r="D10" s="336">
        <v>38.6</v>
      </c>
      <c r="E10" s="344">
        <v>1.1000000000000001</v>
      </c>
      <c r="F10" s="344">
        <v>0.8</v>
      </c>
    </row>
    <row r="11" spans="1:8" ht="16.149999999999999">
      <c r="A11" s="327" t="s">
        <v>194</v>
      </c>
      <c r="B11" s="345">
        <v>484</v>
      </c>
      <c r="C11" s="336">
        <v>8.1</v>
      </c>
      <c r="D11" s="336">
        <v>3.5</v>
      </c>
      <c r="E11" s="344">
        <v>6.9</v>
      </c>
      <c r="F11" s="344">
        <v>5.3</v>
      </c>
    </row>
    <row r="12" spans="1:8" ht="16.149999999999999">
      <c r="A12" s="327" t="s">
        <v>207</v>
      </c>
      <c r="B12" s="343">
        <v>2139</v>
      </c>
      <c r="C12" s="336">
        <v>19.5</v>
      </c>
      <c r="D12" s="336">
        <v>19.899999999999999</v>
      </c>
      <c r="E12" s="344">
        <v>26.9</v>
      </c>
      <c r="F12" s="344">
        <v>25.7</v>
      </c>
    </row>
    <row r="13" spans="1:8" ht="16.149999999999999">
      <c r="A13" s="327" t="s">
        <v>178</v>
      </c>
      <c r="B13" s="345">
        <v>546</v>
      </c>
      <c r="C13" s="336">
        <v>7.1</v>
      </c>
      <c r="D13" s="336">
        <v>7.6</v>
      </c>
      <c r="E13" s="344">
        <v>5.4</v>
      </c>
      <c r="F13" s="344">
        <v>4.8</v>
      </c>
    </row>
    <row r="14" spans="1:8" ht="16.149999999999999">
      <c r="A14" s="66" t="s">
        <v>129</v>
      </c>
      <c r="B14" s="332"/>
      <c r="C14" s="328"/>
      <c r="D14" s="328"/>
      <c r="E14" s="328"/>
      <c r="F14" s="328"/>
    </row>
    <row r="15" spans="1:8" ht="16.149999999999999">
      <c r="A15" s="70" t="s">
        <v>141</v>
      </c>
      <c r="B15" s="346"/>
      <c r="C15" s="328"/>
      <c r="D15" s="116"/>
      <c r="E15" s="116"/>
      <c r="F15" s="116"/>
    </row>
    <row r="16" spans="1:8">
      <c r="A16" s="409"/>
      <c r="B16" s="409"/>
      <c r="C16" s="409"/>
      <c r="D16" s="409"/>
      <c r="E16" s="409"/>
      <c r="F16" s="409"/>
    </row>
    <row r="20" spans="1:6" ht="64.150000000000006" customHeight="1">
      <c r="A20" s="402" t="s">
        <v>208</v>
      </c>
      <c r="B20" s="402"/>
      <c r="C20" s="402"/>
      <c r="D20" s="402"/>
      <c r="E20" s="402"/>
      <c r="F20" s="402"/>
    </row>
    <row r="21" spans="1:6" ht="65.45" customHeight="1">
      <c r="A21" s="398" t="s">
        <v>200</v>
      </c>
      <c r="B21" s="403" t="s">
        <v>201</v>
      </c>
      <c r="C21" s="403"/>
      <c r="D21" s="403"/>
      <c r="E21" s="403"/>
      <c r="F21" s="403"/>
    </row>
    <row r="22" spans="1:6" ht="16.149999999999999">
      <c r="A22" s="399"/>
      <c r="B22" s="399" t="s">
        <v>198</v>
      </c>
      <c r="C22" s="399" t="s">
        <v>175</v>
      </c>
      <c r="D22" s="399"/>
      <c r="E22" s="399"/>
      <c r="F22" s="399"/>
    </row>
    <row r="23" spans="1:6" ht="16.149999999999999">
      <c r="A23" s="399"/>
      <c r="B23" s="399"/>
      <c r="C23" s="399" t="s">
        <v>184</v>
      </c>
      <c r="D23" s="399"/>
      <c r="E23" s="399"/>
      <c r="F23" s="399"/>
    </row>
    <row r="24" spans="1:6" ht="32.450000000000003">
      <c r="A24" s="399"/>
      <c r="B24" s="399"/>
      <c r="C24" s="323" t="s">
        <v>185</v>
      </c>
      <c r="D24" s="323" t="s">
        <v>186</v>
      </c>
      <c r="E24" s="323" t="s">
        <v>187</v>
      </c>
      <c r="F24" s="323" t="s">
        <v>188</v>
      </c>
    </row>
    <row r="25" spans="1:6" s="97" customFormat="1" ht="16.149999999999999">
      <c r="A25" s="63" t="s">
        <v>202</v>
      </c>
      <c r="B25" s="333">
        <v>9624</v>
      </c>
      <c r="C25" s="340">
        <v>100</v>
      </c>
      <c r="D25" s="340">
        <v>100</v>
      </c>
      <c r="E25" s="340">
        <v>100</v>
      </c>
      <c r="F25" s="340">
        <v>100</v>
      </c>
    </row>
    <row r="26" spans="1:6" ht="16.149999999999999">
      <c r="A26" s="327" t="s">
        <v>203</v>
      </c>
      <c r="B26" s="335">
        <v>4405</v>
      </c>
      <c r="C26" s="344">
        <v>31</v>
      </c>
      <c r="D26" s="344">
        <v>24.9</v>
      </c>
      <c r="E26" s="344">
        <v>57.9</v>
      </c>
      <c r="F26" s="344">
        <v>59.9</v>
      </c>
    </row>
    <row r="27" spans="1:6" ht="32.450000000000003">
      <c r="A27" s="339" t="s">
        <v>204</v>
      </c>
      <c r="B27" s="337">
        <v>299</v>
      </c>
      <c r="C27" s="344">
        <v>2.8</v>
      </c>
      <c r="D27" s="344">
        <v>3.8</v>
      </c>
      <c r="E27" s="344">
        <v>2.7</v>
      </c>
      <c r="F27" s="344">
        <v>2.8</v>
      </c>
    </row>
    <row r="28" spans="1:6" ht="32.450000000000003">
      <c r="A28" s="339" t="s">
        <v>205</v>
      </c>
      <c r="B28" s="337">
        <v>162</v>
      </c>
      <c r="C28" s="344">
        <v>2.1</v>
      </c>
      <c r="D28" s="344">
        <v>1.7</v>
      </c>
      <c r="E28" s="344">
        <v>1.6</v>
      </c>
      <c r="F28" s="344">
        <v>1.6</v>
      </c>
    </row>
    <row r="29" spans="1:6" ht="32.450000000000003">
      <c r="A29" s="339" t="s">
        <v>206</v>
      </c>
      <c r="B29" s="335">
        <v>1430</v>
      </c>
      <c r="C29" s="347">
        <v>30.4</v>
      </c>
      <c r="D29" s="347">
        <v>36.6</v>
      </c>
      <c r="E29" s="347">
        <v>0.9</v>
      </c>
      <c r="F29" s="347">
        <v>0.8</v>
      </c>
    </row>
    <row r="30" spans="1:6" ht="16.149999999999999">
      <c r="A30" s="327" t="s">
        <v>194</v>
      </c>
      <c r="B30" s="337">
        <v>461</v>
      </c>
      <c r="C30" s="347">
        <v>5.8</v>
      </c>
      <c r="D30" s="347">
        <v>3.6</v>
      </c>
      <c r="E30" s="347">
        <v>6.1</v>
      </c>
      <c r="F30" s="347">
        <v>4.9000000000000004</v>
      </c>
    </row>
    <row r="31" spans="1:6" ht="16.149999999999999">
      <c r="A31" s="327" t="s">
        <v>207</v>
      </c>
      <c r="B31" s="335">
        <v>2286</v>
      </c>
      <c r="C31" s="347">
        <v>18.2</v>
      </c>
      <c r="D31" s="347">
        <v>21.4</v>
      </c>
      <c r="E31" s="347">
        <v>25.9</v>
      </c>
      <c r="F31" s="347">
        <v>25.8</v>
      </c>
    </row>
    <row r="32" spans="1:6" ht="16.149999999999999">
      <c r="A32" s="327" t="s">
        <v>178</v>
      </c>
      <c r="B32" s="337">
        <v>581</v>
      </c>
      <c r="C32" s="344">
        <v>9.6999999999999993</v>
      </c>
      <c r="D32" s="344">
        <v>8.1</v>
      </c>
      <c r="E32" s="344">
        <v>4.9000000000000004</v>
      </c>
      <c r="F32" s="344">
        <v>4.0999999999999996</v>
      </c>
    </row>
    <row r="33" spans="1:6" ht="16.149999999999999">
      <c r="A33" s="66" t="s">
        <v>129</v>
      </c>
      <c r="B33" s="332"/>
      <c r="C33" s="328"/>
      <c r="D33" s="328"/>
      <c r="E33" s="328"/>
      <c r="F33" s="328"/>
    </row>
    <row r="34" spans="1:6" ht="16.149999999999999">
      <c r="A34" s="70" t="s">
        <v>141</v>
      </c>
      <c r="B34" s="328"/>
      <c r="C34" s="328"/>
      <c r="D34" s="116"/>
      <c r="E34" s="116"/>
      <c r="F34" s="116"/>
    </row>
    <row r="35" spans="1:6" ht="16.149999999999999">
      <c r="A35" s="46"/>
      <c r="B35" s="165"/>
      <c r="C35" s="46"/>
      <c r="D35" s="46"/>
      <c r="E35" s="46"/>
      <c r="F35" s="46"/>
    </row>
  </sheetData>
  <sheetProtection selectLockedCells="1" selectUnlockedCells="1"/>
  <mergeCells count="13">
    <mergeCell ref="A1:F1"/>
    <mergeCell ref="A2:A5"/>
    <mergeCell ref="B2:F2"/>
    <mergeCell ref="B3:B5"/>
    <mergeCell ref="C3:F3"/>
    <mergeCell ref="C4:F4"/>
    <mergeCell ref="A16:F16"/>
    <mergeCell ref="A20:F20"/>
    <mergeCell ref="A21:A24"/>
    <mergeCell ref="B21:F21"/>
    <mergeCell ref="B22:B24"/>
    <mergeCell ref="C22:F22"/>
    <mergeCell ref="C23:F23"/>
  </mergeCells>
  <pageMargins left="0.7" right="0.7" top="0.75" bottom="0.75" header="0.51180555555555551" footer="0.51180555555555551"/>
  <pageSetup firstPageNumber="0"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7"/>
  <sheetViews>
    <sheetView showGridLines="0" topLeftCell="A21" zoomScale="90" zoomScaleNormal="90" workbookViewId="0">
      <selection activeCell="A12" sqref="A12"/>
    </sheetView>
  </sheetViews>
  <sheetFormatPr defaultColWidth="7.7109375" defaultRowHeight="13.15"/>
  <cols>
    <col min="1" max="1" width="66.28515625" style="1" customWidth="1"/>
    <col min="2" max="3" width="17.28515625" style="1" customWidth="1"/>
    <col min="4" max="4" width="20.28515625" style="1" customWidth="1"/>
    <col min="5" max="5" width="17.28515625" style="1" customWidth="1"/>
    <col min="6" max="6" width="20.85546875" style="1" customWidth="1"/>
    <col min="7" max="7" width="12.7109375" style="1" customWidth="1"/>
    <col min="8" max="16384" width="7.7109375" style="1"/>
  </cols>
  <sheetData>
    <row r="1" spans="1:7" ht="68.45" customHeight="1">
      <c r="A1" s="402" t="s">
        <v>209</v>
      </c>
      <c r="B1" s="402"/>
      <c r="C1" s="402"/>
      <c r="D1" s="402"/>
      <c r="E1" s="402"/>
      <c r="F1" s="402"/>
    </row>
    <row r="2" spans="1:7" ht="63.6" customHeight="1">
      <c r="A2" s="400" t="s">
        <v>200</v>
      </c>
      <c r="B2" s="412" t="s">
        <v>210</v>
      </c>
      <c r="C2" s="412"/>
      <c r="D2" s="412"/>
      <c r="E2" s="412"/>
      <c r="F2" s="412"/>
    </row>
    <row r="3" spans="1:7" ht="15.75" customHeight="1">
      <c r="A3" s="400"/>
      <c r="B3" s="400" t="s">
        <v>198</v>
      </c>
      <c r="C3" s="400" t="s">
        <v>175</v>
      </c>
      <c r="D3" s="400"/>
      <c r="E3" s="400"/>
      <c r="F3" s="400"/>
    </row>
    <row r="4" spans="1:7" ht="15.75" customHeight="1">
      <c r="A4" s="400"/>
      <c r="B4" s="400"/>
      <c r="C4" s="400" t="s">
        <v>184</v>
      </c>
      <c r="D4" s="400"/>
      <c r="E4" s="400"/>
      <c r="F4" s="400"/>
    </row>
    <row r="5" spans="1:7" ht="32.450000000000003">
      <c r="A5" s="400"/>
      <c r="B5" s="400"/>
      <c r="C5" s="348" t="s">
        <v>185</v>
      </c>
      <c r="D5" s="348" t="s">
        <v>186</v>
      </c>
      <c r="E5" s="348" t="s">
        <v>187</v>
      </c>
      <c r="F5" s="348" t="s">
        <v>188</v>
      </c>
    </row>
    <row r="6" spans="1:7" s="97" customFormat="1" ht="17.25" customHeight="1">
      <c r="A6" s="63" t="s">
        <v>202</v>
      </c>
      <c r="B6" s="349">
        <v>15812</v>
      </c>
      <c r="C6" s="350">
        <v>100</v>
      </c>
      <c r="D6" s="350">
        <v>100</v>
      </c>
      <c r="E6" s="350">
        <v>100</v>
      </c>
      <c r="F6" s="350">
        <v>100</v>
      </c>
      <c r="G6" s="6"/>
    </row>
    <row r="7" spans="1:7" ht="16.149999999999999">
      <c r="A7" s="327" t="s">
        <v>203</v>
      </c>
      <c r="B7" s="351">
        <v>7457</v>
      </c>
      <c r="C7" s="336">
        <v>40.5</v>
      </c>
      <c r="D7" s="336">
        <v>38</v>
      </c>
      <c r="E7" s="336">
        <v>54</v>
      </c>
      <c r="F7" s="336">
        <v>55.4</v>
      </c>
    </row>
    <row r="8" spans="1:7" ht="32.450000000000003">
      <c r="A8" s="339" t="s">
        <v>204</v>
      </c>
      <c r="B8" s="351">
        <v>462</v>
      </c>
      <c r="C8" s="336">
        <v>2.5</v>
      </c>
      <c r="D8" s="336">
        <v>4</v>
      </c>
      <c r="E8" s="336">
        <v>2</v>
      </c>
      <c r="F8" s="336">
        <v>2.6</v>
      </c>
    </row>
    <row r="9" spans="1:7" ht="32.450000000000003">
      <c r="A9" s="339" t="s">
        <v>205</v>
      </c>
      <c r="B9" s="351">
        <v>1546</v>
      </c>
      <c r="C9" s="336">
        <v>11.3</v>
      </c>
      <c r="D9" s="336">
        <v>11.1</v>
      </c>
      <c r="E9" s="336">
        <v>7.8</v>
      </c>
      <c r="F9" s="336">
        <v>8.9</v>
      </c>
    </row>
    <row r="10" spans="1:7" ht="48.6">
      <c r="A10" s="339" t="s">
        <v>206</v>
      </c>
      <c r="B10" s="351">
        <v>1097</v>
      </c>
      <c r="C10" s="336">
        <v>11.8</v>
      </c>
      <c r="D10" s="336">
        <v>15.2</v>
      </c>
      <c r="E10" s="336">
        <v>0.4</v>
      </c>
      <c r="F10" s="336">
        <v>0.3</v>
      </c>
    </row>
    <row r="11" spans="1:7" ht="32.450000000000003">
      <c r="A11" s="339" t="s">
        <v>211</v>
      </c>
      <c r="B11" s="351">
        <v>393</v>
      </c>
      <c r="C11" s="336">
        <v>3</v>
      </c>
      <c r="D11" s="336">
        <v>2.5</v>
      </c>
      <c r="E11" s="336">
        <v>2.2000000000000002</v>
      </c>
      <c r="F11" s="336">
        <v>2.2999999999999998</v>
      </c>
    </row>
    <row r="12" spans="1:7" ht="16.149999999999999">
      <c r="A12" s="352" t="s">
        <v>212</v>
      </c>
      <c r="B12" s="353">
        <v>2439</v>
      </c>
      <c r="C12" s="354">
        <v>15.3</v>
      </c>
      <c r="D12" s="354">
        <v>15.5</v>
      </c>
      <c r="E12" s="354">
        <v>16.100000000000001</v>
      </c>
      <c r="F12" s="354">
        <v>15.1</v>
      </c>
    </row>
    <row r="13" spans="1:7" ht="16.149999999999999">
      <c r="A13" s="327" t="s">
        <v>207</v>
      </c>
      <c r="B13" s="351">
        <v>1790</v>
      </c>
      <c r="C13" s="336">
        <v>10.6</v>
      </c>
      <c r="D13" s="336">
        <v>9.1999999999999993</v>
      </c>
      <c r="E13" s="336">
        <v>13.8</v>
      </c>
      <c r="F13" s="336">
        <v>12.3</v>
      </c>
    </row>
    <row r="14" spans="1:7" ht="16.149999999999999">
      <c r="A14" s="327" t="s">
        <v>178</v>
      </c>
      <c r="B14" s="351">
        <v>627</v>
      </c>
      <c r="C14" s="336">
        <v>5.0999999999999996</v>
      </c>
      <c r="D14" s="336">
        <v>4.4000000000000004</v>
      </c>
      <c r="E14" s="336">
        <v>3.8</v>
      </c>
      <c r="F14" s="336">
        <v>3.1</v>
      </c>
    </row>
    <row r="15" spans="1:7" ht="16.149999999999999">
      <c r="A15" s="66" t="s">
        <v>129</v>
      </c>
      <c r="B15" s="332"/>
      <c r="C15" s="328"/>
      <c r="D15" s="328"/>
      <c r="E15" s="328"/>
      <c r="F15" s="328"/>
    </row>
    <row r="16" spans="1:7" ht="16.149999999999999">
      <c r="A16" s="70" t="s">
        <v>141</v>
      </c>
      <c r="B16" s="328"/>
      <c r="C16" s="328"/>
      <c r="D16" s="116"/>
      <c r="E16" s="116"/>
      <c r="F16" s="116"/>
    </row>
    <row r="17" spans="1:6">
      <c r="A17" s="409"/>
      <c r="B17" s="409"/>
      <c r="C17" s="409"/>
      <c r="D17" s="409"/>
      <c r="E17" s="409"/>
      <c r="F17" s="409"/>
    </row>
    <row r="21" spans="1:6" ht="72" customHeight="1">
      <c r="A21" s="402" t="s">
        <v>213</v>
      </c>
      <c r="B21" s="402"/>
      <c r="C21" s="402"/>
      <c r="D21" s="402"/>
      <c r="E21" s="402"/>
      <c r="F21" s="402"/>
    </row>
    <row r="22" spans="1:6" ht="53.45" customHeight="1">
      <c r="A22" s="400" t="s">
        <v>200</v>
      </c>
      <c r="B22" s="412" t="s">
        <v>210</v>
      </c>
      <c r="C22" s="412"/>
      <c r="D22" s="412"/>
      <c r="E22" s="412"/>
      <c r="F22" s="412"/>
    </row>
    <row r="23" spans="1:6" ht="16.149999999999999">
      <c r="A23" s="400"/>
      <c r="B23" s="400" t="s">
        <v>198</v>
      </c>
      <c r="C23" s="400" t="s">
        <v>175</v>
      </c>
      <c r="D23" s="400"/>
      <c r="E23" s="400"/>
      <c r="F23" s="400"/>
    </row>
    <row r="24" spans="1:6" ht="16.149999999999999">
      <c r="A24" s="400"/>
      <c r="B24" s="400"/>
      <c r="C24" s="400" t="s">
        <v>184</v>
      </c>
      <c r="D24" s="400"/>
      <c r="E24" s="400"/>
      <c r="F24" s="400"/>
    </row>
    <row r="25" spans="1:6" ht="32.450000000000003">
      <c r="A25" s="400"/>
      <c r="B25" s="400"/>
      <c r="C25" s="348" t="s">
        <v>185</v>
      </c>
      <c r="D25" s="348" t="s">
        <v>186</v>
      </c>
      <c r="E25" s="348" t="s">
        <v>187</v>
      </c>
      <c r="F25" s="348" t="s">
        <v>188</v>
      </c>
    </row>
    <row r="26" spans="1:6" ht="16.149999999999999">
      <c r="A26" s="355" t="s">
        <v>202</v>
      </c>
      <c r="B26" s="356">
        <v>15717</v>
      </c>
      <c r="C26" s="357">
        <v>100</v>
      </c>
      <c r="D26" s="357">
        <v>100</v>
      </c>
      <c r="E26" s="357">
        <v>100</v>
      </c>
      <c r="F26" s="358">
        <v>100</v>
      </c>
    </row>
    <row r="27" spans="1:6" ht="16.149999999999999">
      <c r="A27" s="327" t="s">
        <v>203</v>
      </c>
      <c r="B27" s="351">
        <v>7048</v>
      </c>
      <c r="C27" s="347">
        <v>40.1</v>
      </c>
      <c r="D27" s="347">
        <v>35.4</v>
      </c>
      <c r="E27" s="347">
        <v>52.6</v>
      </c>
      <c r="F27" s="344">
        <v>52.3</v>
      </c>
    </row>
    <row r="28" spans="1:6" ht="32.450000000000003">
      <c r="A28" s="339" t="s">
        <v>204</v>
      </c>
      <c r="B28" s="351">
        <v>565</v>
      </c>
      <c r="C28" s="347">
        <v>3.2</v>
      </c>
      <c r="D28" s="347">
        <v>4.4000000000000004</v>
      </c>
      <c r="E28" s="347">
        <v>2.9</v>
      </c>
      <c r="F28" s="344">
        <v>3.4</v>
      </c>
    </row>
    <row r="29" spans="1:6" ht="32.450000000000003">
      <c r="A29" s="339" t="s">
        <v>205</v>
      </c>
      <c r="B29" s="351">
        <v>1978</v>
      </c>
      <c r="C29" s="347">
        <v>12.9</v>
      </c>
      <c r="D29" s="347">
        <v>15.4</v>
      </c>
      <c r="E29" s="347">
        <v>10</v>
      </c>
      <c r="F29" s="344">
        <v>11.3</v>
      </c>
    </row>
    <row r="30" spans="1:6" ht="48.6">
      <c r="A30" s="339" t="s">
        <v>206</v>
      </c>
      <c r="B30" s="351">
        <v>1063</v>
      </c>
      <c r="C30" s="347">
        <v>11.7</v>
      </c>
      <c r="D30" s="347">
        <v>14.2</v>
      </c>
      <c r="E30" s="347">
        <v>0.4</v>
      </c>
      <c r="F30" s="344">
        <v>0.3</v>
      </c>
    </row>
    <row r="31" spans="1:6" ht="32.450000000000003">
      <c r="A31" s="339" t="s">
        <v>211</v>
      </c>
      <c r="B31" s="351">
        <v>423</v>
      </c>
      <c r="C31" s="347">
        <v>2.9</v>
      </c>
      <c r="D31" s="347">
        <v>2.7</v>
      </c>
      <c r="E31" s="347">
        <v>2.9</v>
      </c>
      <c r="F31" s="344">
        <v>2.4</v>
      </c>
    </row>
    <row r="32" spans="1:6" ht="16.149999999999999">
      <c r="A32" s="327" t="s">
        <v>212</v>
      </c>
      <c r="B32" s="353">
        <v>2076</v>
      </c>
      <c r="C32" s="347">
        <v>12.6</v>
      </c>
      <c r="D32" s="347">
        <v>12.9</v>
      </c>
      <c r="E32" s="347">
        <v>12.7</v>
      </c>
      <c r="F32" s="344">
        <v>14.2</v>
      </c>
    </row>
    <row r="33" spans="1:6" ht="16.149999999999999">
      <c r="A33" s="327" t="s">
        <v>207</v>
      </c>
      <c r="B33" s="351">
        <v>1864</v>
      </c>
      <c r="C33" s="347">
        <v>11.3</v>
      </c>
      <c r="D33" s="347">
        <v>9.9</v>
      </c>
      <c r="E33" s="347">
        <v>13.7</v>
      </c>
      <c r="F33" s="344">
        <v>13</v>
      </c>
    </row>
    <row r="34" spans="1:6" ht="16.149999999999999">
      <c r="A34" s="327" t="s">
        <v>178</v>
      </c>
      <c r="B34" s="351">
        <v>700</v>
      </c>
      <c r="C34" s="344">
        <v>5.3</v>
      </c>
      <c r="D34" s="344">
        <v>5.0999999999999996</v>
      </c>
      <c r="E34" s="344">
        <v>4.9000000000000004</v>
      </c>
      <c r="F34" s="344">
        <v>3</v>
      </c>
    </row>
    <row r="35" spans="1:6" ht="16.149999999999999">
      <c r="A35" s="66" t="s">
        <v>129</v>
      </c>
      <c r="B35" s="332"/>
      <c r="C35" s="328"/>
      <c r="D35" s="328"/>
      <c r="E35" s="328"/>
      <c r="F35" s="328"/>
    </row>
    <row r="36" spans="1:6" ht="16.149999999999999">
      <c r="A36" s="70" t="s">
        <v>141</v>
      </c>
      <c r="B36" s="328"/>
      <c r="C36" s="328"/>
      <c r="D36" s="116"/>
      <c r="E36" s="116"/>
      <c r="F36" s="116"/>
    </row>
    <row r="37" spans="1:6">
      <c r="A37"/>
    </row>
  </sheetData>
  <sheetProtection selectLockedCells="1" selectUnlockedCells="1"/>
  <mergeCells count="13">
    <mergeCell ref="A1:F1"/>
    <mergeCell ref="A2:A5"/>
    <mergeCell ref="B2:F2"/>
    <mergeCell ref="B3:B5"/>
    <mergeCell ref="C3:F3"/>
    <mergeCell ref="C4:F4"/>
    <mergeCell ref="A17:F17"/>
    <mergeCell ref="A21:F21"/>
    <mergeCell ref="A22:A25"/>
    <mergeCell ref="B22:F22"/>
    <mergeCell ref="B23:B25"/>
    <mergeCell ref="C23:F23"/>
    <mergeCell ref="C24:F24"/>
  </mergeCells>
  <pageMargins left="0.7" right="0.7" top="0.75" bottom="0.75" header="0.51180555555555551" footer="0.51180555555555551"/>
  <pageSetup firstPageNumber="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25"/>
  <sheetViews>
    <sheetView showGridLines="0" zoomScaleNormal="100" workbookViewId="0">
      <selection activeCell="D16" sqref="D16"/>
    </sheetView>
  </sheetViews>
  <sheetFormatPr defaultColWidth="7.7109375" defaultRowHeight="13.15"/>
  <cols>
    <col min="1" max="7" width="17.28515625" style="1" customWidth="1"/>
    <col min="8" max="8" width="12.7109375" style="1" customWidth="1"/>
    <col min="9" max="9" width="13.28515625" style="1" customWidth="1"/>
    <col min="10" max="16384" width="7.7109375" style="1"/>
  </cols>
  <sheetData>
    <row r="1" spans="1:7" ht="45" customHeight="1">
      <c r="A1" s="402" t="s">
        <v>214</v>
      </c>
      <c r="B1" s="402"/>
      <c r="C1" s="402"/>
      <c r="D1" s="402"/>
      <c r="E1" s="402"/>
      <c r="F1" s="402"/>
      <c r="G1" s="402"/>
    </row>
    <row r="2" spans="1:7" ht="16.149999999999999">
      <c r="A2" s="399" t="s">
        <v>115</v>
      </c>
      <c r="B2" s="408" t="s">
        <v>215</v>
      </c>
      <c r="C2" s="408"/>
      <c r="D2" s="408"/>
      <c r="E2" s="408"/>
      <c r="F2" s="408"/>
      <c r="G2" s="408"/>
    </row>
    <row r="3" spans="1:7" ht="15.75" customHeight="1">
      <c r="A3" s="399"/>
      <c r="B3" s="399" t="s">
        <v>118</v>
      </c>
      <c r="C3" s="399"/>
      <c r="D3" s="399"/>
      <c r="E3" s="399" t="s">
        <v>119</v>
      </c>
      <c r="F3" s="399"/>
      <c r="G3" s="399"/>
    </row>
    <row r="4" spans="1:7" ht="32.450000000000003" customHeight="1">
      <c r="A4" s="399"/>
      <c r="B4" s="105" t="s">
        <v>117</v>
      </c>
      <c r="C4" s="323" t="s">
        <v>216</v>
      </c>
      <c r="D4" s="323" t="s">
        <v>217</v>
      </c>
      <c r="E4" s="105" t="s">
        <v>117</v>
      </c>
      <c r="F4" s="323" t="s">
        <v>216</v>
      </c>
      <c r="G4" s="323" t="s">
        <v>217</v>
      </c>
    </row>
    <row r="5" spans="1:7" ht="17.25" customHeight="1">
      <c r="A5" s="63" t="s">
        <v>123</v>
      </c>
      <c r="B5" s="344">
        <v>5.4</v>
      </c>
      <c r="C5" s="344">
        <v>18.3</v>
      </c>
      <c r="D5" s="344">
        <v>3.7</v>
      </c>
      <c r="E5" s="344">
        <v>6</v>
      </c>
      <c r="F5" s="344">
        <v>21.2</v>
      </c>
      <c r="G5" s="344">
        <v>4.5</v>
      </c>
    </row>
    <row r="6" spans="1:7" ht="16.149999999999999">
      <c r="A6" s="327" t="s">
        <v>124</v>
      </c>
      <c r="B6" s="344">
        <v>5.8</v>
      </c>
      <c r="C6" s="344">
        <v>19.7</v>
      </c>
      <c r="D6" s="344">
        <v>4.0999999999999996</v>
      </c>
      <c r="E6" s="344">
        <v>7</v>
      </c>
      <c r="F6" s="344">
        <v>23.5</v>
      </c>
      <c r="G6" s="344">
        <v>5.4</v>
      </c>
    </row>
    <row r="7" spans="1:7" ht="16.149999999999999">
      <c r="A7" s="327" t="s">
        <v>125</v>
      </c>
      <c r="B7" s="344">
        <v>10.4</v>
      </c>
      <c r="C7" s="344">
        <v>28.5</v>
      </c>
      <c r="D7" s="344">
        <v>7.6</v>
      </c>
      <c r="E7" s="344">
        <v>13.4</v>
      </c>
      <c r="F7" s="344">
        <v>35.200000000000003</v>
      </c>
      <c r="G7" s="344">
        <v>11</v>
      </c>
    </row>
    <row r="8" spans="1:7" ht="16.149999999999999">
      <c r="A8" s="327" t="s">
        <v>126</v>
      </c>
      <c r="B8" s="344">
        <v>3.2</v>
      </c>
      <c r="C8" s="344">
        <v>12.7</v>
      </c>
      <c r="D8" s="344">
        <v>2</v>
      </c>
      <c r="E8" s="344">
        <v>2.7</v>
      </c>
      <c r="F8" s="344">
        <v>13.6</v>
      </c>
      <c r="G8" s="344">
        <v>1.8</v>
      </c>
    </row>
    <row r="9" spans="1:7" ht="16.149999999999999">
      <c r="A9" s="327" t="s">
        <v>127</v>
      </c>
      <c r="B9" s="344">
        <v>3.2</v>
      </c>
      <c r="C9" s="344">
        <v>12.8</v>
      </c>
      <c r="D9" s="344">
        <v>2</v>
      </c>
      <c r="E9" s="344">
        <v>2.6</v>
      </c>
      <c r="F9" s="344">
        <v>12.6</v>
      </c>
      <c r="G9" s="344">
        <v>1.6</v>
      </c>
    </row>
    <row r="10" spans="1:7" ht="16.149999999999999">
      <c r="A10" s="327" t="s">
        <v>128</v>
      </c>
      <c r="B10" s="344">
        <v>3.9</v>
      </c>
      <c r="C10" s="344">
        <v>14.8</v>
      </c>
      <c r="D10" s="344">
        <v>2.5</v>
      </c>
      <c r="E10" s="344">
        <v>4</v>
      </c>
      <c r="F10" s="344">
        <v>16.399999999999999</v>
      </c>
      <c r="G10" s="344">
        <v>2.9</v>
      </c>
    </row>
    <row r="11" spans="1:7" ht="15" customHeight="1">
      <c r="A11" s="66" t="s">
        <v>129</v>
      </c>
      <c r="B11" s="66"/>
      <c r="C11" s="66"/>
      <c r="D11" s="68"/>
      <c r="E11" s="68"/>
      <c r="F11" s="68"/>
      <c r="G11" s="68"/>
    </row>
    <row r="12" spans="1:7" ht="79.150000000000006" customHeight="1">
      <c r="A12" s="413" t="s">
        <v>218</v>
      </c>
      <c r="B12" s="413"/>
      <c r="C12" s="413"/>
      <c r="D12" s="413"/>
      <c r="E12" s="413"/>
      <c r="F12" s="413"/>
      <c r="G12" s="413"/>
    </row>
    <row r="19" spans="2:7" ht="22.9">
      <c r="B19" s="5"/>
      <c r="C19" s="5"/>
      <c r="D19" s="5"/>
      <c r="E19" s="5"/>
      <c r="F19" s="5"/>
      <c r="G19" s="5"/>
    </row>
    <row r="20" spans="2:7" ht="22.9">
      <c r="B20" s="5"/>
      <c r="C20" s="5"/>
      <c r="D20" s="5"/>
      <c r="E20" s="5"/>
      <c r="F20" s="5"/>
      <c r="G20" s="5"/>
    </row>
    <row r="21" spans="2:7" ht="22.9">
      <c r="B21" s="5"/>
      <c r="C21" s="5"/>
      <c r="D21" s="5"/>
      <c r="E21" s="5"/>
      <c r="F21" s="5"/>
      <c r="G21" s="5"/>
    </row>
    <row r="22" spans="2:7" ht="22.9">
      <c r="B22" s="5"/>
      <c r="C22" s="5"/>
      <c r="D22" s="5"/>
      <c r="E22" s="5"/>
      <c r="F22" s="5"/>
      <c r="G22" s="5"/>
    </row>
    <row r="23" spans="2:7" ht="22.9">
      <c r="B23" s="5"/>
      <c r="C23" s="5"/>
      <c r="D23" s="5"/>
      <c r="E23" s="5"/>
      <c r="F23" s="5"/>
      <c r="G23" s="5"/>
    </row>
    <row r="24" spans="2:7" ht="22.9">
      <c r="B24" s="5"/>
      <c r="C24" s="5"/>
      <c r="D24" s="5"/>
      <c r="E24" s="5"/>
      <c r="F24" s="5"/>
      <c r="G24" s="5"/>
    </row>
    <row r="25" spans="2:7" ht="22.9">
      <c r="B25" s="5"/>
      <c r="C25" s="5"/>
      <c r="D25" s="5"/>
      <c r="E25" s="5"/>
      <c r="F25" s="5"/>
      <c r="G25" s="5"/>
    </row>
  </sheetData>
  <sheetProtection selectLockedCells="1" selectUnlockedCells="1"/>
  <mergeCells count="6">
    <mergeCell ref="A12:G12"/>
    <mergeCell ref="A1:G1"/>
    <mergeCell ref="A2:A4"/>
    <mergeCell ref="B2:G2"/>
    <mergeCell ref="B3:D3"/>
    <mergeCell ref="E3:G3"/>
  </mergeCells>
  <pageMargins left="0.7" right="0.7" top="0.75" bottom="0.75" header="0.51180555555555551" footer="0.51180555555555551"/>
  <pageSetup firstPageNumber="0"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5"/>
  <sheetViews>
    <sheetView showGridLines="0" topLeftCell="A8" zoomScaleNormal="100" workbookViewId="0">
      <selection activeCell="F16" sqref="F16"/>
    </sheetView>
  </sheetViews>
  <sheetFormatPr defaultColWidth="7.7109375" defaultRowHeight="13.15"/>
  <cols>
    <col min="1" max="1" width="29.5703125" style="1" customWidth="1"/>
    <col min="2" max="7" width="15.28515625" style="1" customWidth="1"/>
    <col min="8" max="8" width="12.7109375" style="1" customWidth="1"/>
    <col min="9" max="16384" width="7.7109375" style="1"/>
  </cols>
  <sheetData>
    <row r="1" spans="1:7" ht="50.45" customHeight="1">
      <c r="A1" s="402" t="s">
        <v>219</v>
      </c>
      <c r="B1" s="402"/>
      <c r="C1" s="402"/>
      <c r="D1" s="402"/>
      <c r="E1" s="402"/>
      <c r="F1" s="402"/>
      <c r="G1" s="402"/>
    </row>
    <row r="2" spans="1:7" ht="16.149999999999999">
      <c r="A2" s="399" t="s">
        <v>131</v>
      </c>
      <c r="B2" s="408" t="s">
        <v>220</v>
      </c>
      <c r="C2" s="408"/>
      <c r="D2" s="408"/>
      <c r="E2" s="408"/>
      <c r="F2" s="408"/>
      <c r="G2" s="408"/>
    </row>
    <row r="3" spans="1:7" ht="15.75" customHeight="1">
      <c r="A3" s="399"/>
      <c r="B3" s="399" t="s">
        <v>117</v>
      </c>
      <c r="C3" s="399"/>
      <c r="D3" s="399"/>
      <c r="E3" s="399" t="s">
        <v>216</v>
      </c>
      <c r="F3" s="399"/>
      <c r="G3" s="399"/>
    </row>
    <row r="4" spans="1:7" ht="15.75" customHeight="1">
      <c r="A4" s="399"/>
      <c r="B4" s="399" t="s">
        <v>117</v>
      </c>
      <c r="C4" s="399" t="s">
        <v>143</v>
      </c>
      <c r="D4" s="399"/>
      <c r="E4" s="399" t="s">
        <v>117</v>
      </c>
      <c r="F4" s="399" t="s">
        <v>143</v>
      </c>
      <c r="G4" s="399"/>
    </row>
    <row r="5" spans="1:7" ht="16.149999999999999">
      <c r="A5" s="399"/>
      <c r="B5" s="399"/>
      <c r="C5" s="323" t="s">
        <v>118</v>
      </c>
      <c r="D5" s="323" t="s">
        <v>119</v>
      </c>
      <c r="E5" s="399"/>
      <c r="F5" s="323" t="s">
        <v>118</v>
      </c>
      <c r="G5" s="323" t="s">
        <v>119</v>
      </c>
    </row>
    <row r="6" spans="1:7" ht="17.25" customHeight="1">
      <c r="A6" s="63" t="s">
        <v>117</v>
      </c>
      <c r="B6" s="75">
        <v>25</v>
      </c>
      <c r="C6" s="75">
        <v>24.8</v>
      </c>
      <c r="D6" s="75">
        <v>25.2</v>
      </c>
      <c r="E6" s="75">
        <v>9.1</v>
      </c>
      <c r="F6" s="75">
        <v>7.4</v>
      </c>
      <c r="G6" s="75">
        <v>11.4</v>
      </c>
    </row>
    <row r="7" spans="1:7" ht="16.149999999999999">
      <c r="A7" s="327" t="s">
        <v>221</v>
      </c>
      <c r="B7" s="75">
        <v>99.2</v>
      </c>
      <c r="C7" s="75">
        <v>99.4</v>
      </c>
      <c r="D7" s="75">
        <v>99.1</v>
      </c>
      <c r="E7" s="75">
        <v>95.1</v>
      </c>
      <c r="F7" s="75">
        <v>95.5</v>
      </c>
      <c r="G7" s="75">
        <v>94.9</v>
      </c>
    </row>
    <row r="8" spans="1:7" ht="16.149999999999999">
      <c r="A8" s="327" t="s">
        <v>222</v>
      </c>
      <c r="B8" s="75">
        <v>92.7</v>
      </c>
      <c r="C8" s="75">
        <v>92.9</v>
      </c>
      <c r="D8" s="75">
        <v>92.5</v>
      </c>
      <c r="E8" s="75">
        <v>84.6</v>
      </c>
      <c r="F8" s="75">
        <v>85.4</v>
      </c>
      <c r="G8" s="75">
        <v>83.8</v>
      </c>
    </row>
    <row r="9" spans="1:7" ht="16.149999999999999">
      <c r="A9" s="327" t="s">
        <v>223</v>
      </c>
      <c r="B9" s="75">
        <v>31.5</v>
      </c>
      <c r="C9" s="75">
        <v>33.9</v>
      </c>
      <c r="D9" s="75">
        <v>29.2</v>
      </c>
      <c r="E9" s="75">
        <v>24.3</v>
      </c>
      <c r="F9" s="75">
        <v>25</v>
      </c>
      <c r="G9" s="75">
        <v>23.6</v>
      </c>
    </row>
    <row r="10" spans="1:7" ht="16.149999999999999">
      <c r="A10" s="327" t="s">
        <v>224</v>
      </c>
      <c r="B10" s="75">
        <v>5.4</v>
      </c>
      <c r="C10" s="75">
        <v>6</v>
      </c>
      <c r="D10" s="75">
        <v>4.7</v>
      </c>
      <c r="E10" s="75">
        <v>2.2999999999999998</v>
      </c>
      <c r="F10" s="75">
        <v>2.4</v>
      </c>
      <c r="G10" s="75">
        <v>2.1</v>
      </c>
    </row>
    <row r="11" spans="1:7" ht="15.6" customHeight="1">
      <c r="A11" s="66" t="s">
        <v>129</v>
      </c>
      <c r="B11" s="66"/>
      <c r="C11" s="66"/>
      <c r="D11" s="68"/>
      <c r="E11" s="66"/>
      <c r="F11" s="66"/>
      <c r="G11" s="66"/>
    </row>
    <row r="12" spans="1:7" ht="79.150000000000006" customHeight="1">
      <c r="A12" s="413" t="s">
        <v>218</v>
      </c>
      <c r="B12" s="413"/>
      <c r="C12" s="413"/>
      <c r="D12" s="413"/>
      <c r="E12" s="413"/>
      <c r="F12" s="413"/>
      <c r="G12" s="413"/>
    </row>
    <row r="19" spans="2:7" ht="22.9">
      <c r="B19" s="5"/>
      <c r="C19" s="5"/>
      <c r="D19" s="5"/>
      <c r="E19" s="5"/>
      <c r="F19" s="5"/>
      <c r="G19" s="5"/>
    </row>
    <row r="20" spans="2:7" ht="22.9">
      <c r="B20" s="5"/>
      <c r="C20" s="5"/>
      <c r="D20" s="5"/>
      <c r="E20" s="5"/>
      <c r="F20" s="5"/>
      <c r="G20" s="5"/>
    </row>
    <row r="21" spans="2:7" ht="22.9">
      <c r="B21" s="5"/>
      <c r="C21" s="5"/>
      <c r="D21" s="5"/>
      <c r="E21" s="5"/>
      <c r="F21" s="5"/>
      <c r="G21" s="5"/>
    </row>
    <row r="22" spans="2:7" ht="22.9">
      <c r="B22" s="5"/>
      <c r="C22" s="5"/>
      <c r="D22" s="5"/>
      <c r="E22" s="5"/>
      <c r="F22" s="5"/>
      <c r="G22" s="5"/>
    </row>
    <row r="23" spans="2:7" ht="22.9">
      <c r="B23" s="5"/>
      <c r="C23" s="5"/>
      <c r="D23" s="5"/>
      <c r="E23" s="5"/>
      <c r="F23" s="5"/>
      <c r="G23" s="5"/>
    </row>
    <row r="24" spans="2:7" ht="22.9">
      <c r="B24" s="5"/>
      <c r="C24" s="5"/>
      <c r="D24" s="5"/>
      <c r="E24" s="5"/>
      <c r="F24" s="5"/>
      <c r="G24" s="5"/>
    </row>
    <row r="25" spans="2:7" ht="22.9">
      <c r="B25" s="5"/>
      <c r="C25" s="5"/>
      <c r="D25" s="5"/>
      <c r="E25" s="5"/>
      <c r="F25" s="5"/>
      <c r="G25" s="5"/>
    </row>
  </sheetData>
  <sheetProtection selectLockedCells="1" selectUnlockedCells="1"/>
  <mergeCells count="10">
    <mergeCell ref="A12:G12"/>
    <mergeCell ref="B4:B5"/>
    <mergeCell ref="C4:D4"/>
    <mergeCell ref="E4:E5"/>
    <mergeCell ref="F4:G4"/>
    <mergeCell ref="A1:G1"/>
    <mergeCell ref="A2:A5"/>
    <mergeCell ref="B2:G2"/>
    <mergeCell ref="B3:D3"/>
    <mergeCell ref="E3:G3"/>
  </mergeCells>
  <pageMargins left="0.7" right="0.7" top="0.75" bottom="0.75" header="0.51180555555555551" footer="0.51180555555555551"/>
  <pageSetup firstPageNumber="0"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5"/>
  <sheetViews>
    <sheetView showGridLines="0" zoomScaleNormal="100" workbookViewId="0">
      <selection activeCell="F15" sqref="F15"/>
    </sheetView>
  </sheetViews>
  <sheetFormatPr defaultColWidth="7.7109375" defaultRowHeight="13.15"/>
  <cols>
    <col min="1" max="1" width="61.5703125" style="1" customWidth="1"/>
    <col min="2" max="7" width="14" style="1" customWidth="1"/>
    <col min="8" max="8" width="12.7109375" style="1" customWidth="1"/>
    <col min="9" max="16384" width="7.7109375" style="1"/>
  </cols>
  <sheetData>
    <row r="1" spans="1:8" ht="49.9" customHeight="1">
      <c r="A1" s="402" t="s">
        <v>225</v>
      </c>
      <c r="B1" s="402"/>
      <c r="C1" s="402"/>
      <c r="D1" s="402"/>
      <c r="E1" s="402"/>
      <c r="F1" s="402"/>
      <c r="G1" s="402"/>
    </row>
    <row r="2" spans="1:8" ht="16.149999999999999">
      <c r="A2" s="399" t="s">
        <v>226</v>
      </c>
      <c r="B2" s="408" t="s">
        <v>227</v>
      </c>
      <c r="C2" s="408"/>
      <c r="D2" s="408"/>
      <c r="E2" s="408"/>
      <c r="F2" s="408"/>
      <c r="G2" s="408"/>
    </row>
    <row r="3" spans="1:8" ht="15.75" customHeight="1">
      <c r="A3" s="399"/>
      <c r="B3" s="399" t="s">
        <v>117</v>
      </c>
      <c r="C3" s="399"/>
      <c r="D3" s="399"/>
      <c r="E3" s="399" t="s">
        <v>216</v>
      </c>
      <c r="F3" s="399"/>
      <c r="G3" s="399"/>
    </row>
    <row r="4" spans="1:8" ht="15.75" customHeight="1">
      <c r="A4" s="399"/>
      <c r="B4" s="399" t="s">
        <v>117</v>
      </c>
      <c r="C4" s="399" t="s">
        <v>143</v>
      </c>
      <c r="D4" s="399"/>
      <c r="E4" s="399" t="s">
        <v>117</v>
      </c>
      <c r="F4" s="399" t="s">
        <v>143</v>
      </c>
      <c r="G4" s="399"/>
    </row>
    <row r="5" spans="1:8" ht="16.149999999999999">
      <c r="A5" s="399"/>
      <c r="B5" s="399"/>
      <c r="C5" s="323" t="s">
        <v>118</v>
      </c>
      <c r="D5" s="323" t="s">
        <v>119</v>
      </c>
      <c r="E5" s="399"/>
      <c r="F5" s="323" t="s">
        <v>118</v>
      </c>
      <c r="G5" s="323" t="s">
        <v>119</v>
      </c>
    </row>
    <row r="6" spans="1:8" ht="17.25" customHeight="1">
      <c r="A6" s="63" t="s">
        <v>117</v>
      </c>
      <c r="B6" s="72">
        <v>63.2</v>
      </c>
      <c r="C6" s="72">
        <v>65.3</v>
      </c>
      <c r="D6" s="72">
        <v>61.2</v>
      </c>
      <c r="E6" s="72">
        <v>54.1</v>
      </c>
      <c r="F6" s="72">
        <v>51.9</v>
      </c>
      <c r="G6" s="72">
        <v>56</v>
      </c>
    </row>
    <row r="7" spans="1:8" ht="16.149999999999999">
      <c r="A7" s="327" t="s">
        <v>154</v>
      </c>
      <c r="B7" s="72">
        <v>93.8</v>
      </c>
      <c r="C7" s="72">
        <v>93.9</v>
      </c>
      <c r="D7" s="72">
        <v>93.6</v>
      </c>
      <c r="E7" s="72">
        <v>89.3</v>
      </c>
      <c r="F7" s="72">
        <v>91.9</v>
      </c>
      <c r="G7" s="72">
        <v>87.8</v>
      </c>
    </row>
    <row r="8" spans="1:8" ht="16.149999999999999">
      <c r="A8" s="327" t="s">
        <v>228</v>
      </c>
      <c r="B8" s="72">
        <v>85.6</v>
      </c>
      <c r="C8" s="72">
        <v>87.4</v>
      </c>
      <c r="D8" s="72">
        <v>84</v>
      </c>
      <c r="E8" s="72">
        <v>71.3</v>
      </c>
      <c r="F8" s="72">
        <v>73.8</v>
      </c>
      <c r="G8" s="72">
        <v>69.599999999999994</v>
      </c>
    </row>
    <row r="9" spans="1:8" ht="16.149999999999999">
      <c r="A9" s="327" t="s">
        <v>155</v>
      </c>
      <c r="B9" s="72">
        <v>69.7</v>
      </c>
      <c r="C9" s="72">
        <v>73.8</v>
      </c>
      <c r="D9" s="72">
        <v>65.7</v>
      </c>
      <c r="E9" s="72">
        <v>54.4</v>
      </c>
      <c r="F9" s="72">
        <v>59</v>
      </c>
      <c r="G9" s="72">
        <v>49.8</v>
      </c>
    </row>
    <row r="10" spans="1:8" ht="16.149999999999999">
      <c r="A10" s="327" t="s">
        <v>156</v>
      </c>
      <c r="B10" s="72">
        <v>25.1</v>
      </c>
      <c r="C10" s="72">
        <v>29.3</v>
      </c>
      <c r="D10" s="72">
        <v>21</v>
      </c>
      <c r="E10" s="72">
        <v>14.3</v>
      </c>
      <c r="F10" s="72">
        <v>15.8</v>
      </c>
      <c r="G10" s="72">
        <v>12.7</v>
      </c>
    </row>
    <row r="11" spans="1:8">
      <c r="A11" s="66" t="s">
        <v>129</v>
      </c>
      <c r="B11" s="68"/>
      <c r="C11" s="68"/>
      <c r="D11" s="68"/>
      <c r="E11" s="68"/>
      <c r="F11" s="68"/>
      <c r="G11" s="68"/>
      <c r="H11" s="8"/>
    </row>
    <row r="12" spans="1:8" ht="67.150000000000006" customHeight="1">
      <c r="A12" s="413" t="s">
        <v>218</v>
      </c>
      <c r="B12" s="413"/>
      <c r="C12" s="413"/>
      <c r="D12" s="413"/>
      <c r="E12" s="413"/>
      <c r="F12" s="413"/>
      <c r="G12" s="413"/>
    </row>
    <row r="19" spans="2:7" ht="22.9">
      <c r="B19" s="5"/>
      <c r="C19" s="5"/>
      <c r="D19" s="5"/>
      <c r="E19" s="5"/>
      <c r="F19" s="5"/>
      <c r="G19" s="5"/>
    </row>
    <row r="20" spans="2:7" ht="22.9">
      <c r="B20" s="5"/>
      <c r="C20" s="5"/>
      <c r="D20" s="5"/>
      <c r="E20" s="5"/>
      <c r="F20" s="5"/>
      <c r="G20" s="5"/>
    </row>
    <row r="21" spans="2:7" ht="22.9">
      <c r="B21" s="5"/>
      <c r="C21" s="5"/>
      <c r="D21" s="5"/>
      <c r="E21" s="5"/>
      <c r="F21" s="5"/>
      <c r="G21" s="5"/>
    </row>
    <row r="22" spans="2:7" ht="22.9">
      <c r="B22" s="5"/>
      <c r="C22" s="5"/>
      <c r="D22" s="5"/>
      <c r="E22" s="5"/>
      <c r="F22" s="5"/>
      <c r="G22" s="5"/>
    </row>
    <row r="23" spans="2:7" ht="22.9">
      <c r="B23" s="5"/>
      <c r="C23" s="5"/>
      <c r="D23" s="5"/>
      <c r="E23" s="5"/>
      <c r="F23" s="5"/>
      <c r="G23" s="5"/>
    </row>
    <row r="24" spans="2:7" ht="22.9">
      <c r="B24" s="5"/>
      <c r="C24" s="5"/>
      <c r="D24" s="5"/>
      <c r="E24" s="5"/>
      <c r="F24" s="5"/>
      <c r="G24" s="5"/>
    </row>
    <row r="25" spans="2:7" ht="22.9">
      <c r="B25" s="5"/>
      <c r="C25" s="5"/>
      <c r="D25" s="5"/>
      <c r="E25" s="5"/>
      <c r="F25" s="5"/>
      <c r="G25" s="5"/>
    </row>
  </sheetData>
  <sheetProtection selectLockedCells="1" selectUnlockedCells="1"/>
  <mergeCells count="10">
    <mergeCell ref="A12:G12"/>
    <mergeCell ref="A1:G1"/>
    <mergeCell ref="A2:A5"/>
    <mergeCell ref="B2:G2"/>
    <mergeCell ref="B3:D3"/>
    <mergeCell ref="E3:G3"/>
    <mergeCell ref="B4:B5"/>
    <mergeCell ref="C4:D4"/>
    <mergeCell ref="E4:E5"/>
    <mergeCell ref="F4:G4"/>
  </mergeCells>
  <pageMargins left="0.7" right="0.7" top="0.75" bottom="0.75" header="0.51180555555555551" footer="0.51180555555555551"/>
  <pageSetup firstPageNumber="0"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S17"/>
  <sheetViews>
    <sheetView showGridLines="0" zoomScale="85" zoomScaleNormal="85" workbookViewId="0">
      <selection activeCell="I17" sqref="I17"/>
    </sheetView>
  </sheetViews>
  <sheetFormatPr defaultColWidth="7.7109375" defaultRowHeight="16.149999999999999"/>
  <cols>
    <col min="1" max="1" width="21.28515625" style="46" customWidth="1"/>
    <col min="2" max="19" width="12.140625" style="46" customWidth="1"/>
    <col min="20" max="20" width="10.140625" style="46" bestFit="1" customWidth="1"/>
    <col min="21" max="16384" width="7.7109375" style="46"/>
  </cols>
  <sheetData>
    <row r="1" spans="1:19" ht="26.45" customHeight="1">
      <c r="A1" s="397" t="s">
        <v>229</v>
      </c>
      <c r="B1" s="397"/>
      <c r="C1" s="397"/>
      <c r="D1" s="397"/>
      <c r="E1" s="397"/>
      <c r="F1" s="397"/>
      <c r="G1" s="397"/>
      <c r="H1" s="397"/>
      <c r="I1" s="397"/>
      <c r="J1" s="397"/>
      <c r="K1" s="397"/>
      <c r="L1" s="397"/>
      <c r="M1" s="397"/>
      <c r="N1" s="397"/>
      <c r="O1" s="397"/>
      <c r="P1" s="397"/>
      <c r="Q1" s="397"/>
      <c r="R1" s="397"/>
      <c r="S1" s="397"/>
    </row>
    <row r="2" spans="1:19" ht="19.5" customHeight="1">
      <c r="A2" s="399" t="s">
        <v>131</v>
      </c>
      <c r="B2" s="399" t="s">
        <v>230</v>
      </c>
      <c r="C2" s="399"/>
      <c r="D2" s="399"/>
      <c r="E2" s="399"/>
      <c r="F2" s="399"/>
      <c r="G2" s="399"/>
      <c r="H2" s="399"/>
      <c r="I2" s="399"/>
      <c r="J2" s="399"/>
      <c r="K2" s="399"/>
      <c r="L2" s="399"/>
      <c r="M2" s="399"/>
      <c r="N2" s="399"/>
      <c r="O2" s="399"/>
      <c r="P2" s="399"/>
      <c r="Q2" s="399"/>
      <c r="R2" s="399"/>
      <c r="S2" s="399"/>
    </row>
    <row r="3" spans="1:19" ht="18" customHeight="1">
      <c r="A3" s="399"/>
      <c r="B3" s="399" t="s">
        <v>231</v>
      </c>
      <c r="C3" s="399"/>
      <c r="D3" s="399"/>
      <c r="E3" s="399" t="s">
        <v>124</v>
      </c>
      <c r="F3" s="399"/>
      <c r="G3" s="399"/>
      <c r="H3" s="399" t="s">
        <v>125</v>
      </c>
      <c r="I3" s="399"/>
      <c r="J3" s="399"/>
      <c r="K3" s="399" t="s">
        <v>126</v>
      </c>
      <c r="L3" s="399"/>
      <c r="M3" s="399"/>
      <c r="N3" s="399" t="s">
        <v>232</v>
      </c>
      <c r="O3" s="399"/>
      <c r="P3" s="399"/>
      <c r="Q3" s="399" t="s">
        <v>128</v>
      </c>
      <c r="R3" s="399"/>
      <c r="S3" s="399"/>
    </row>
    <row r="4" spans="1:19" ht="30" customHeight="1">
      <c r="A4" s="399"/>
      <c r="B4" s="105" t="s">
        <v>117</v>
      </c>
      <c r="C4" s="105" t="s">
        <v>118</v>
      </c>
      <c r="D4" s="105" t="s">
        <v>119</v>
      </c>
      <c r="E4" s="105" t="s">
        <v>117</v>
      </c>
      <c r="F4" s="105" t="s">
        <v>118</v>
      </c>
      <c r="G4" s="105" t="s">
        <v>119</v>
      </c>
      <c r="H4" s="105" t="s">
        <v>117</v>
      </c>
      <c r="I4" s="105" t="s">
        <v>118</v>
      </c>
      <c r="J4" s="105" t="s">
        <v>119</v>
      </c>
      <c r="K4" s="105" t="s">
        <v>117</v>
      </c>
      <c r="L4" s="105" t="s">
        <v>118</v>
      </c>
      <c r="M4" s="105" t="s">
        <v>119</v>
      </c>
      <c r="N4" s="105" t="s">
        <v>117</v>
      </c>
      <c r="O4" s="105" t="s">
        <v>118</v>
      </c>
      <c r="P4" s="105" t="s">
        <v>119</v>
      </c>
      <c r="Q4" s="105" t="s">
        <v>117</v>
      </c>
      <c r="R4" s="105" t="s">
        <v>118</v>
      </c>
      <c r="S4" s="105" t="s">
        <v>119</v>
      </c>
    </row>
    <row r="5" spans="1:19" ht="18" customHeight="1">
      <c r="A5" s="65" t="s">
        <v>117</v>
      </c>
      <c r="B5" s="110">
        <v>85</v>
      </c>
      <c r="C5" s="110">
        <v>84.3</v>
      </c>
      <c r="D5" s="110">
        <v>85.7</v>
      </c>
      <c r="E5" s="110">
        <v>84.7</v>
      </c>
      <c r="F5" s="110">
        <v>83.2</v>
      </c>
      <c r="G5" s="110">
        <v>86.3</v>
      </c>
      <c r="H5" s="110">
        <v>82</v>
      </c>
      <c r="I5" s="110">
        <v>82.9</v>
      </c>
      <c r="J5" s="110">
        <v>81</v>
      </c>
      <c r="K5" s="71">
        <v>91.69</v>
      </c>
      <c r="L5" s="71">
        <v>91.15</v>
      </c>
      <c r="M5" s="71">
        <v>92.29</v>
      </c>
      <c r="N5" s="71">
        <v>89.42</v>
      </c>
      <c r="O5" s="71">
        <v>87.42</v>
      </c>
      <c r="P5" s="71">
        <v>91.47</v>
      </c>
      <c r="Q5" s="71">
        <v>87.3</v>
      </c>
      <c r="R5" s="71">
        <v>85.22</v>
      </c>
      <c r="S5" s="71">
        <v>89.52</v>
      </c>
    </row>
    <row r="6" spans="1:19">
      <c r="A6" s="111" t="s">
        <v>233</v>
      </c>
      <c r="B6" s="112">
        <v>94.5</v>
      </c>
      <c r="C6" s="112">
        <v>94.7</v>
      </c>
      <c r="D6" s="112">
        <v>94.3</v>
      </c>
      <c r="E6" s="112">
        <v>92.6</v>
      </c>
      <c r="F6" s="112">
        <v>92.6</v>
      </c>
      <c r="G6" s="112">
        <v>92.7</v>
      </c>
      <c r="H6" s="112">
        <v>95.8</v>
      </c>
      <c r="I6" s="112">
        <v>96.7</v>
      </c>
      <c r="J6" s="112">
        <v>94.9</v>
      </c>
      <c r="K6" s="113">
        <v>96.72</v>
      </c>
      <c r="L6" s="113">
        <v>96.89</v>
      </c>
      <c r="M6" s="113">
        <v>96.55</v>
      </c>
      <c r="N6" s="113">
        <v>98.11</v>
      </c>
      <c r="O6" s="113">
        <v>98.54</v>
      </c>
      <c r="P6" s="113">
        <v>97.68</v>
      </c>
      <c r="Q6" s="113">
        <v>96.51</v>
      </c>
      <c r="R6" s="113">
        <v>96.12</v>
      </c>
      <c r="S6" s="113">
        <v>96.88</v>
      </c>
    </row>
    <row r="7" spans="1:19">
      <c r="A7" s="111" t="s">
        <v>234</v>
      </c>
      <c r="B7" s="112">
        <v>94.5</v>
      </c>
      <c r="C7" s="112">
        <v>94.6</v>
      </c>
      <c r="D7" s="112">
        <v>94.4</v>
      </c>
      <c r="E7" s="112">
        <v>92.7</v>
      </c>
      <c r="F7" s="112">
        <v>92.4</v>
      </c>
      <c r="G7" s="112">
        <v>93</v>
      </c>
      <c r="H7" s="112">
        <v>95.3</v>
      </c>
      <c r="I7" s="112">
        <v>96.3</v>
      </c>
      <c r="J7" s="112">
        <v>94.4</v>
      </c>
      <c r="K7" s="113">
        <v>97.52</v>
      </c>
      <c r="L7" s="113">
        <v>97.69</v>
      </c>
      <c r="M7" s="113">
        <v>97.33</v>
      </c>
      <c r="N7" s="113">
        <v>97.49</v>
      </c>
      <c r="O7" s="113">
        <v>97.57</v>
      </c>
      <c r="P7" s="113">
        <v>97.41</v>
      </c>
      <c r="Q7" s="113">
        <v>96.14</v>
      </c>
      <c r="R7" s="113">
        <v>95.67</v>
      </c>
      <c r="S7" s="113">
        <v>96.6</v>
      </c>
    </row>
    <row r="8" spans="1:19">
      <c r="A8" s="111" t="s">
        <v>235</v>
      </c>
      <c r="B8" s="112">
        <v>93.3</v>
      </c>
      <c r="C8" s="112">
        <v>93.4</v>
      </c>
      <c r="D8" s="112">
        <v>93.2</v>
      </c>
      <c r="E8" s="112">
        <v>91.7</v>
      </c>
      <c r="F8" s="112">
        <v>91.2</v>
      </c>
      <c r="G8" s="112">
        <v>92.3</v>
      </c>
      <c r="H8" s="112">
        <v>93.4</v>
      </c>
      <c r="I8" s="112">
        <v>94.9</v>
      </c>
      <c r="J8" s="112">
        <v>91.8</v>
      </c>
      <c r="K8" s="113">
        <v>97.64</v>
      </c>
      <c r="L8" s="113">
        <v>97.87</v>
      </c>
      <c r="M8" s="113">
        <v>97.39</v>
      </c>
      <c r="N8" s="113">
        <v>96.42</v>
      </c>
      <c r="O8" s="113">
        <v>96.19</v>
      </c>
      <c r="P8" s="113">
        <v>96.65</v>
      </c>
      <c r="Q8" s="113">
        <v>94.32</v>
      </c>
      <c r="R8" s="113">
        <v>93.15</v>
      </c>
      <c r="S8" s="113">
        <v>95.55</v>
      </c>
    </row>
    <row r="9" spans="1:19">
      <c r="A9" s="111" t="s">
        <v>236</v>
      </c>
      <c r="B9" s="112">
        <v>88</v>
      </c>
      <c r="C9" s="112">
        <v>87.7</v>
      </c>
      <c r="D9" s="112">
        <v>88.3</v>
      </c>
      <c r="E9" s="112">
        <v>87</v>
      </c>
      <c r="F9" s="112">
        <v>85.3</v>
      </c>
      <c r="G9" s="112">
        <v>88.7</v>
      </c>
      <c r="H9" s="112">
        <v>86.5</v>
      </c>
      <c r="I9" s="112">
        <v>88.5</v>
      </c>
      <c r="J9" s="112">
        <v>84.2</v>
      </c>
      <c r="K9" s="113">
        <v>95.22</v>
      </c>
      <c r="L9" s="113">
        <v>95.7</v>
      </c>
      <c r="M9" s="113">
        <v>94.71</v>
      </c>
      <c r="N9" s="113">
        <v>91.72</v>
      </c>
      <c r="O9" s="113">
        <v>90.06</v>
      </c>
      <c r="P9" s="113">
        <v>93.42</v>
      </c>
      <c r="Q9" s="113">
        <v>88.78</v>
      </c>
      <c r="R9" s="113">
        <v>85.95</v>
      </c>
      <c r="S9" s="113">
        <v>91.85</v>
      </c>
    </row>
    <row r="10" spans="1:19">
      <c r="A10" s="111" t="s">
        <v>237</v>
      </c>
      <c r="B10" s="112">
        <v>80.599999999999994</v>
      </c>
      <c r="C10" s="112">
        <v>80.400000000000006</v>
      </c>
      <c r="D10" s="112">
        <v>80.8</v>
      </c>
      <c r="E10" s="112">
        <v>79.5</v>
      </c>
      <c r="F10" s="112">
        <v>77.099999999999994</v>
      </c>
      <c r="G10" s="112">
        <v>81.8</v>
      </c>
      <c r="H10" s="112">
        <v>77.599999999999994</v>
      </c>
      <c r="I10" s="112">
        <v>80.2</v>
      </c>
      <c r="J10" s="112">
        <v>74.599999999999994</v>
      </c>
      <c r="K10" s="113">
        <v>92.25</v>
      </c>
      <c r="L10" s="113">
        <v>92.91</v>
      </c>
      <c r="M10" s="113">
        <v>91.51</v>
      </c>
      <c r="N10" s="113">
        <v>84.68</v>
      </c>
      <c r="O10" s="113">
        <v>81.63</v>
      </c>
      <c r="P10" s="113">
        <v>87.81</v>
      </c>
      <c r="Q10" s="113">
        <v>82.63</v>
      </c>
      <c r="R10" s="113">
        <v>79.69</v>
      </c>
      <c r="S10" s="113">
        <v>85.75</v>
      </c>
    </row>
    <row r="11" spans="1:19">
      <c r="A11" s="111" t="s">
        <v>238</v>
      </c>
      <c r="B11" s="112">
        <v>72.599999999999994</v>
      </c>
      <c r="C11" s="112">
        <v>72.2</v>
      </c>
      <c r="D11" s="112">
        <v>73.099999999999994</v>
      </c>
      <c r="E11" s="112">
        <v>69.900000000000006</v>
      </c>
      <c r="F11" s="112">
        <v>66.7</v>
      </c>
      <c r="G11" s="112">
        <v>73.2</v>
      </c>
      <c r="H11" s="112">
        <v>69.3</v>
      </c>
      <c r="I11" s="112">
        <v>71.099999999999994</v>
      </c>
      <c r="J11" s="112">
        <v>67.099999999999994</v>
      </c>
      <c r="K11" s="113">
        <v>86.67</v>
      </c>
      <c r="L11" s="113">
        <v>86.78</v>
      </c>
      <c r="M11" s="113">
        <v>86.53</v>
      </c>
      <c r="N11" s="113">
        <v>79.53</v>
      </c>
      <c r="O11" s="113">
        <v>75.61</v>
      </c>
      <c r="P11" s="113">
        <v>83.75</v>
      </c>
      <c r="Q11" s="113">
        <v>75.52</v>
      </c>
      <c r="R11" s="113">
        <v>74.34</v>
      </c>
      <c r="S11" s="113">
        <v>76.89</v>
      </c>
    </row>
    <row r="12" spans="1:19">
      <c r="A12" s="111" t="s">
        <v>239</v>
      </c>
      <c r="B12" s="112">
        <v>57.1</v>
      </c>
      <c r="C12" s="112">
        <v>55.1</v>
      </c>
      <c r="D12" s="112">
        <v>59.7</v>
      </c>
      <c r="E12" s="112">
        <v>51.3</v>
      </c>
      <c r="F12" s="112">
        <v>46.6</v>
      </c>
      <c r="G12" s="112">
        <v>56.3</v>
      </c>
      <c r="H12" s="112">
        <v>54.5</v>
      </c>
      <c r="I12" s="112">
        <v>54</v>
      </c>
      <c r="J12" s="112">
        <v>55.2</v>
      </c>
      <c r="K12" s="113">
        <v>76.569999999999993</v>
      </c>
      <c r="L12" s="113">
        <v>74.63</v>
      </c>
      <c r="M12" s="113">
        <v>79.58</v>
      </c>
      <c r="N12" s="113">
        <v>64.08</v>
      </c>
      <c r="O12" s="113">
        <v>59.6</v>
      </c>
      <c r="P12" s="113">
        <v>69.92</v>
      </c>
      <c r="Q12" s="113">
        <v>58.69</v>
      </c>
      <c r="R12" s="113">
        <v>55.43</v>
      </c>
      <c r="S12" s="113">
        <v>62.8</v>
      </c>
    </row>
    <row r="13" spans="1:19">
      <c r="A13" s="64" t="s">
        <v>240</v>
      </c>
      <c r="B13" s="114"/>
      <c r="C13" s="114"/>
      <c r="D13" s="114"/>
      <c r="E13" s="115"/>
      <c r="F13" s="115"/>
      <c r="G13" s="115"/>
      <c r="H13" s="115"/>
      <c r="I13" s="115"/>
      <c r="J13" s="115"/>
    </row>
    <row r="14" spans="1:19">
      <c r="A14" s="116"/>
    </row>
    <row r="15" spans="1:19">
      <c r="B15" s="118"/>
      <c r="C15" s="118"/>
      <c r="D15" s="118"/>
      <c r="E15" s="118"/>
      <c r="F15" s="118"/>
      <c r="G15" s="118"/>
      <c r="H15" s="118"/>
      <c r="I15" s="118"/>
      <c r="J15" s="118"/>
    </row>
    <row r="17" s="391" customFormat="1" ht="39" customHeight="1"/>
  </sheetData>
  <sheetProtection selectLockedCells="1" selectUnlockedCells="1"/>
  <mergeCells count="9">
    <mergeCell ref="K3:M3"/>
    <mergeCell ref="N3:P3"/>
    <mergeCell ref="Q3:S3"/>
    <mergeCell ref="A1:S1"/>
    <mergeCell ref="B2:S2"/>
    <mergeCell ref="A2:A4"/>
    <mergeCell ref="B3:D3"/>
    <mergeCell ref="E3:G3"/>
    <mergeCell ref="H3:J3"/>
  </mergeCells>
  <pageMargins left="0.7" right="0.7" top="0.75" bottom="0.75" header="0.51180555555555551" footer="0.51180555555555551"/>
  <pageSetup paperSize="9" firstPageNumber="0"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B8AF0-8785-44C8-A3E2-163521156AEB}">
  <sheetPr>
    <tabColor rgb="FFFFFF00"/>
  </sheetPr>
  <dimension ref="A1:D25"/>
  <sheetViews>
    <sheetView showGridLines="0" topLeftCell="A3" zoomScale="85" zoomScaleNormal="85" workbookViewId="0">
      <selection sqref="A1:XFD25"/>
    </sheetView>
  </sheetViews>
  <sheetFormatPr defaultColWidth="7.7109375" defaultRowHeight="16.149999999999999"/>
  <cols>
    <col min="1" max="4" width="24.5703125" style="46" customWidth="1"/>
    <col min="5" max="19" width="12.140625" style="46" customWidth="1"/>
    <col min="20" max="20" width="10.140625" style="46" bestFit="1" customWidth="1"/>
    <col min="21" max="16384" width="7.7109375" style="46"/>
  </cols>
  <sheetData>
    <row r="1" spans="1:4" ht="39.6" customHeight="1">
      <c r="A1" s="418" t="s">
        <v>241</v>
      </c>
      <c r="B1" s="418"/>
      <c r="C1" s="418"/>
      <c r="D1" s="418"/>
    </row>
    <row r="2" spans="1:4" ht="40.15" customHeight="1">
      <c r="A2" s="414" t="s">
        <v>131</v>
      </c>
      <c r="B2" s="416" t="s">
        <v>230</v>
      </c>
      <c r="C2" s="416"/>
      <c r="D2" s="416"/>
    </row>
    <row r="3" spans="1:4">
      <c r="A3" s="415"/>
      <c r="B3" s="117" t="s">
        <v>117</v>
      </c>
      <c r="C3" s="117" t="s">
        <v>118</v>
      </c>
      <c r="D3" s="117" t="s">
        <v>119</v>
      </c>
    </row>
    <row r="4" spans="1:4">
      <c r="A4" s="65" t="s">
        <v>117</v>
      </c>
      <c r="B4" s="110">
        <v>85</v>
      </c>
      <c r="C4" s="110">
        <v>84.3</v>
      </c>
      <c r="D4" s="110">
        <v>85.7</v>
      </c>
    </row>
    <row r="5" spans="1:4">
      <c r="A5" s="111" t="s">
        <v>233</v>
      </c>
      <c r="B5" s="112">
        <v>94.5</v>
      </c>
      <c r="C5" s="112">
        <v>94.7</v>
      </c>
      <c r="D5" s="112">
        <v>94.3</v>
      </c>
    </row>
    <row r="6" spans="1:4">
      <c r="A6" s="111" t="s">
        <v>234</v>
      </c>
      <c r="B6" s="112">
        <v>94.5</v>
      </c>
      <c r="C6" s="112">
        <v>94.6</v>
      </c>
      <c r="D6" s="112">
        <v>94.4</v>
      </c>
    </row>
    <row r="7" spans="1:4">
      <c r="A7" s="111" t="s">
        <v>235</v>
      </c>
      <c r="B7" s="112">
        <v>93.3</v>
      </c>
      <c r="C7" s="112">
        <v>93.4</v>
      </c>
      <c r="D7" s="112">
        <v>93.2</v>
      </c>
    </row>
    <row r="8" spans="1:4">
      <c r="A8" s="111" t="s">
        <v>236</v>
      </c>
      <c r="B8" s="112">
        <v>88</v>
      </c>
      <c r="C8" s="112">
        <v>87.7</v>
      </c>
      <c r="D8" s="112">
        <v>88.3</v>
      </c>
    </row>
    <row r="9" spans="1:4">
      <c r="A9" s="111" t="s">
        <v>237</v>
      </c>
      <c r="B9" s="112">
        <v>80.599999999999994</v>
      </c>
      <c r="C9" s="112">
        <v>80.400000000000006</v>
      </c>
      <c r="D9" s="112">
        <v>80.8</v>
      </c>
    </row>
    <row r="10" spans="1:4">
      <c r="A10" s="111" t="s">
        <v>238</v>
      </c>
      <c r="B10" s="112">
        <v>72.599999999999994</v>
      </c>
      <c r="C10" s="112">
        <v>72.2</v>
      </c>
      <c r="D10" s="112">
        <v>73.099999999999994</v>
      </c>
    </row>
    <row r="11" spans="1:4">
      <c r="A11" s="111" t="s">
        <v>239</v>
      </c>
      <c r="B11" s="112">
        <v>57.1</v>
      </c>
      <c r="C11" s="112">
        <v>55.1</v>
      </c>
      <c r="D11" s="112">
        <v>59.7</v>
      </c>
    </row>
    <row r="12" spans="1:4">
      <c r="A12" s="64" t="s">
        <v>240</v>
      </c>
    </row>
    <row r="16" spans="1:4" ht="52.9" customHeight="1">
      <c r="A16" s="418" t="s">
        <v>242</v>
      </c>
      <c r="B16" s="418"/>
      <c r="C16" s="418"/>
      <c r="D16" s="418"/>
    </row>
    <row r="17" spans="1:4">
      <c r="A17" s="414" t="s">
        <v>115</v>
      </c>
      <c r="B17" s="417" t="s">
        <v>230</v>
      </c>
      <c r="C17" s="417"/>
      <c r="D17" s="417"/>
    </row>
    <row r="18" spans="1:4">
      <c r="A18" s="415"/>
      <c r="B18" s="117" t="s">
        <v>117</v>
      </c>
      <c r="C18" s="117" t="s">
        <v>118</v>
      </c>
      <c r="D18" s="117" t="s">
        <v>119</v>
      </c>
    </row>
    <row r="19" spans="1:4">
      <c r="A19" s="119" t="s">
        <v>231</v>
      </c>
      <c r="B19" s="120">
        <v>85</v>
      </c>
      <c r="C19" s="120">
        <v>84.3</v>
      </c>
      <c r="D19" s="120">
        <v>85.7</v>
      </c>
    </row>
    <row r="20" spans="1:4">
      <c r="A20" s="121" t="s">
        <v>124</v>
      </c>
      <c r="B20" s="112">
        <v>84.7</v>
      </c>
      <c r="C20" s="112">
        <v>83.2</v>
      </c>
      <c r="D20" s="112">
        <v>86.3</v>
      </c>
    </row>
    <row r="21" spans="1:4">
      <c r="A21" s="121" t="s">
        <v>125</v>
      </c>
      <c r="B21" s="112">
        <v>82</v>
      </c>
      <c r="C21" s="112">
        <v>82.9</v>
      </c>
      <c r="D21" s="112">
        <v>81</v>
      </c>
    </row>
    <row r="22" spans="1:4">
      <c r="A22" s="121" t="s">
        <v>126</v>
      </c>
      <c r="B22" s="113">
        <v>91.69</v>
      </c>
      <c r="C22" s="113">
        <v>91.15</v>
      </c>
      <c r="D22" s="113">
        <v>92.29</v>
      </c>
    </row>
    <row r="23" spans="1:4">
      <c r="A23" s="121" t="s">
        <v>232</v>
      </c>
      <c r="B23" s="113">
        <v>89.42</v>
      </c>
      <c r="C23" s="113">
        <v>87.42</v>
      </c>
      <c r="D23" s="113">
        <v>91.47</v>
      </c>
    </row>
    <row r="24" spans="1:4">
      <c r="A24" s="121" t="s">
        <v>128</v>
      </c>
      <c r="B24" s="113">
        <v>87.3</v>
      </c>
      <c r="C24" s="113">
        <v>85.22</v>
      </c>
      <c r="D24" s="113">
        <v>89.52</v>
      </c>
    </row>
    <row r="25" spans="1:4">
      <c r="A25" s="64" t="s">
        <v>240</v>
      </c>
    </row>
  </sheetData>
  <sheetProtection selectLockedCells="1" selectUnlockedCells="1"/>
  <mergeCells count="6">
    <mergeCell ref="A2:A3"/>
    <mergeCell ref="B2:D2"/>
    <mergeCell ref="A17:A18"/>
    <mergeCell ref="B17:D17"/>
    <mergeCell ref="A1:D1"/>
    <mergeCell ref="A16:D16"/>
  </mergeCells>
  <pageMargins left="0.7" right="0.7" top="0.75" bottom="0.75" header="0.51180555555555551" footer="0.51180555555555551"/>
  <pageSetup paperSize="9"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4B9FE-912B-465B-8F35-B52D7FEF1AC6}">
  <sheetPr>
    <tabColor rgb="FF00B050"/>
  </sheetPr>
  <dimension ref="A1"/>
  <sheetViews>
    <sheetView workbookViewId="0">
      <selection activeCell="E36" sqref="E36"/>
    </sheetView>
  </sheetViews>
  <sheetFormatPr defaultRowHeight="13.15"/>
  <sheetData/>
  <pageMargins left="0.511811024" right="0.511811024" top="0.78740157499999996" bottom="0.78740157499999996" header="0.31496062000000002" footer="0.3149606200000000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U30"/>
  <sheetViews>
    <sheetView showGridLines="0" zoomScale="85" zoomScaleNormal="85" workbookViewId="0">
      <selection activeCell="H18" sqref="H18"/>
    </sheetView>
  </sheetViews>
  <sheetFormatPr defaultColWidth="7.7109375" defaultRowHeight="13.15"/>
  <cols>
    <col min="1" max="1" width="20.85546875" style="1" customWidth="1"/>
    <col min="2" max="19" width="12.28515625" style="1" customWidth="1"/>
    <col min="20" max="20" width="11.140625" style="1" bestFit="1" customWidth="1"/>
    <col min="22" max="16384" width="7.7109375" style="1"/>
  </cols>
  <sheetData>
    <row r="1" spans="1:21" ht="34.9" customHeight="1">
      <c r="A1" s="397" t="s">
        <v>243</v>
      </c>
      <c r="B1" s="397"/>
      <c r="C1" s="397"/>
      <c r="D1" s="397"/>
      <c r="E1" s="397"/>
      <c r="F1" s="397"/>
      <c r="G1" s="397"/>
      <c r="H1" s="397"/>
      <c r="I1" s="397"/>
      <c r="J1" s="397"/>
      <c r="K1" s="397"/>
      <c r="L1" s="397"/>
      <c r="M1" s="397"/>
      <c r="N1" s="397"/>
      <c r="O1" s="397"/>
      <c r="P1" s="397"/>
      <c r="Q1" s="397"/>
      <c r="R1" s="397"/>
      <c r="S1" s="397"/>
    </row>
    <row r="2" spans="1:21" ht="19.5" customHeight="1">
      <c r="A2" s="399" t="s">
        <v>131</v>
      </c>
      <c r="B2" s="399" t="s">
        <v>244</v>
      </c>
      <c r="C2" s="399"/>
      <c r="D2" s="399"/>
      <c r="E2" s="399"/>
      <c r="F2" s="399"/>
      <c r="G2" s="399"/>
      <c r="H2" s="399"/>
      <c r="I2" s="399"/>
      <c r="J2" s="399"/>
      <c r="K2" s="399"/>
      <c r="L2" s="399"/>
      <c r="M2" s="399"/>
      <c r="N2" s="399"/>
      <c r="O2" s="399"/>
      <c r="P2" s="399"/>
      <c r="Q2" s="399"/>
      <c r="R2" s="399"/>
      <c r="S2" s="399"/>
    </row>
    <row r="3" spans="1:21" ht="18" customHeight="1">
      <c r="A3" s="399"/>
      <c r="B3" s="399" t="s">
        <v>231</v>
      </c>
      <c r="C3" s="399"/>
      <c r="D3" s="399"/>
      <c r="E3" s="399" t="s">
        <v>124</v>
      </c>
      <c r="F3" s="399"/>
      <c r="G3" s="399"/>
      <c r="H3" s="399" t="s">
        <v>125</v>
      </c>
      <c r="I3" s="399"/>
      <c r="J3" s="399"/>
      <c r="K3" s="399" t="s">
        <v>126</v>
      </c>
      <c r="L3" s="399"/>
      <c r="M3" s="399"/>
      <c r="N3" s="399" t="s">
        <v>232</v>
      </c>
      <c r="O3" s="399"/>
      <c r="P3" s="399"/>
      <c r="Q3" s="399" t="s">
        <v>128</v>
      </c>
      <c r="R3" s="399"/>
      <c r="S3" s="399"/>
    </row>
    <row r="4" spans="1:21" ht="16.149999999999999">
      <c r="A4" s="399"/>
      <c r="B4" s="105" t="s">
        <v>117</v>
      </c>
      <c r="C4" s="105" t="s">
        <v>118</v>
      </c>
      <c r="D4" s="105" t="s">
        <v>119</v>
      </c>
      <c r="E4" s="105" t="s">
        <v>117</v>
      </c>
      <c r="F4" s="105" t="s">
        <v>118</v>
      </c>
      <c r="G4" s="105" t="s">
        <v>119</v>
      </c>
      <c r="H4" s="105" t="s">
        <v>117</v>
      </c>
      <c r="I4" s="105" t="s">
        <v>118</v>
      </c>
      <c r="J4" s="105" t="s">
        <v>119</v>
      </c>
      <c r="K4" s="105" t="s">
        <v>117</v>
      </c>
      <c r="L4" s="105" t="s">
        <v>118</v>
      </c>
      <c r="M4" s="105" t="s">
        <v>119</v>
      </c>
      <c r="N4" s="105" t="s">
        <v>117</v>
      </c>
      <c r="O4" s="105" t="s">
        <v>118</v>
      </c>
      <c r="P4" s="105" t="s">
        <v>119</v>
      </c>
      <c r="Q4" s="105" t="s">
        <v>117</v>
      </c>
      <c r="R4" s="105" t="s">
        <v>118</v>
      </c>
      <c r="S4" s="105" t="s">
        <v>119</v>
      </c>
    </row>
    <row r="5" spans="1:21" ht="18" customHeight="1">
      <c r="A5" s="65" t="s">
        <v>117</v>
      </c>
      <c r="B5" s="71">
        <v>81</v>
      </c>
      <c r="C5" s="71">
        <v>82.9</v>
      </c>
      <c r="D5" s="71">
        <v>79.099999999999994</v>
      </c>
      <c r="E5" s="71">
        <v>87.5</v>
      </c>
      <c r="F5" s="71">
        <v>88.7</v>
      </c>
      <c r="G5" s="71">
        <v>86.2</v>
      </c>
      <c r="H5" s="71">
        <v>78.400000000000006</v>
      </c>
      <c r="I5" s="71">
        <v>80.8</v>
      </c>
      <c r="J5" s="71">
        <v>75.900000000000006</v>
      </c>
      <c r="K5" s="71">
        <v>85.32</v>
      </c>
      <c r="L5" s="71">
        <v>85.8</v>
      </c>
      <c r="M5" s="71">
        <v>84.84</v>
      </c>
      <c r="N5" s="71">
        <v>89.96</v>
      </c>
      <c r="O5" s="71">
        <v>90.38</v>
      </c>
      <c r="P5" s="71">
        <v>89.52</v>
      </c>
      <c r="Q5" s="71">
        <v>86.56</v>
      </c>
      <c r="R5" s="71">
        <v>87.52</v>
      </c>
      <c r="S5" s="71">
        <v>85.55</v>
      </c>
    </row>
    <row r="6" spans="1:21" ht="16.149999999999999">
      <c r="A6" s="111" t="s">
        <v>233</v>
      </c>
      <c r="B6" s="113">
        <v>96.9</v>
      </c>
      <c r="C6" s="113">
        <v>98.3</v>
      </c>
      <c r="D6" s="113">
        <v>95.6</v>
      </c>
      <c r="E6" s="113">
        <v>97.1</v>
      </c>
      <c r="F6" s="113">
        <v>98.2</v>
      </c>
      <c r="G6" s="113">
        <v>96</v>
      </c>
      <c r="H6" s="113">
        <v>96.5</v>
      </c>
      <c r="I6" s="113">
        <v>98.1</v>
      </c>
      <c r="J6" s="113">
        <v>95.1</v>
      </c>
      <c r="K6" s="113">
        <v>98.21</v>
      </c>
      <c r="L6" s="113">
        <v>98.94</v>
      </c>
      <c r="M6" s="113">
        <v>97.51</v>
      </c>
      <c r="N6" s="113">
        <v>98.73</v>
      </c>
      <c r="O6" s="113">
        <v>99.18</v>
      </c>
      <c r="P6" s="113">
        <v>98.34</v>
      </c>
      <c r="Q6" s="113">
        <v>98.32</v>
      </c>
      <c r="R6" s="113">
        <v>99.22</v>
      </c>
      <c r="S6" s="113">
        <v>97.49</v>
      </c>
    </row>
    <row r="7" spans="1:21" ht="16.149999999999999">
      <c r="A7" s="111" t="s">
        <v>234</v>
      </c>
      <c r="B7" s="113">
        <v>96.5</v>
      </c>
      <c r="C7" s="113">
        <v>97.8</v>
      </c>
      <c r="D7" s="113">
        <v>95.1</v>
      </c>
      <c r="E7" s="113">
        <v>97.1</v>
      </c>
      <c r="F7" s="113">
        <v>97.9</v>
      </c>
      <c r="G7" s="113">
        <v>96.3</v>
      </c>
      <c r="H7" s="113">
        <v>95.9</v>
      </c>
      <c r="I7" s="113">
        <v>97.6</v>
      </c>
      <c r="J7" s="113">
        <v>94.3</v>
      </c>
      <c r="K7" s="113">
        <v>97.77</v>
      </c>
      <c r="L7" s="113">
        <v>98.52</v>
      </c>
      <c r="M7" s="113">
        <v>97.06</v>
      </c>
      <c r="N7" s="113">
        <v>98.41</v>
      </c>
      <c r="O7" s="113">
        <v>98.74</v>
      </c>
      <c r="P7" s="113">
        <v>98.09</v>
      </c>
      <c r="Q7" s="113">
        <v>98.23</v>
      </c>
      <c r="R7" s="113">
        <v>98.49</v>
      </c>
      <c r="S7" s="113">
        <v>97.98</v>
      </c>
    </row>
    <row r="8" spans="1:21" ht="16.149999999999999">
      <c r="A8" s="111" t="s">
        <v>235</v>
      </c>
      <c r="B8" s="113">
        <v>94.4</v>
      </c>
      <c r="C8" s="113">
        <v>96.4</v>
      </c>
      <c r="D8" s="113">
        <v>92.3</v>
      </c>
      <c r="E8" s="113">
        <v>95.8</v>
      </c>
      <c r="F8" s="113">
        <v>97.2</v>
      </c>
      <c r="G8" s="113">
        <v>94.5</v>
      </c>
      <c r="H8" s="113">
        <v>93.4</v>
      </c>
      <c r="I8" s="113">
        <v>95.9</v>
      </c>
      <c r="J8" s="113">
        <v>90.8</v>
      </c>
      <c r="K8" s="113">
        <v>96.87</v>
      </c>
      <c r="L8" s="113">
        <v>97.88</v>
      </c>
      <c r="M8" s="113">
        <v>95.88</v>
      </c>
      <c r="N8" s="113">
        <v>97.68</v>
      </c>
      <c r="O8" s="113">
        <v>98.33</v>
      </c>
      <c r="P8" s="113">
        <v>97.03</v>
      </c>
      <c r="Q8" s="113">
        <v>97.48</v>
      </c>
      <c r="R8" s="113">
        <v>98.35</v>
      </c>
      <c r="S8" s="113">
        <v>96.56</v>
      </c>
    </row>
    <row r="9" spans="1:21" ht="16.149999999999999">
      <c r="A9" s="111" t="s">
        <v>236</v>
      </c>
      <c r="B9" s="113">
        <v>86.2</v>
      </c>
      <c r="C9" s="113">
        <v>89.5</v>
      </c>
      <c r="D9" s="113">
        <v>82.7</v>
      </c>
      <c r="E9" s="113">
        <v>90.8</v>
      </c>
      <c r="F9" s="113">
        <v>93</v>
      </c>
      <c r="G9" s="113">
        <v>88.6</v>
      </c>
      <c r="H9" s="113">
        <v>83.4</v>
      </c>
      <c r="I9" s="113">
        <v>87.5</v>
      </c>
      <c r="J9" s="113">
        <v>79.3</v>
      </c>
      <c r="K9" s="113">
        <v>92.69</v>
      </c>
      <c r="L9" s="113">
        <v>94.64</v>
      </c>
      <c r="M9" s="113">
        <v>90.73</v>
      </c>
      <c r="N9" s="113">
        <v>94.73</v>
      </c>
      <c r="O9" s="113">
        <v>95.56</v>
      </c>
      <c r="P9" s="113">
        <v>93.82</v>
      </c>
      <c r="Q9" s="113">
        <v>94.36</v>
      </c>
      <c r="R9" s="113">
        <v>95.51</v>
      </c>
      <c r="S9" s="113">
        <v>93.15</v>
      </c>
    </row>
    <row r="10" spans="1:21" ht="16.149999999999999">
      <c r="A10" s="111" t="s">
        <v>237</v>
      </c>
      <c r="B10" s="113">
        <v>74.5</v>
      </c>
      <c r="C10" s="113">
        <v>78.599999999999994</v>
      </c>
      <c r="D10" s="113">
        <v>70.3</v>
      </c>
      <c r="E10" s="113">
        <v>82.6</v>
      </c>
      <c r="F10" s="113">
        <v>85.9</v>
      </c>
      <c r="G10" s="113">
        <v>79.5</v>
      </c>
      <c r="H10" s="113">
        <v>69.900000000000006</v>
      </c>
      <c r="I10" s="113">
        <v>74.900000000000006</v>
      </c>
      <c r="J10" s="113">
        <v>64.8</v>
      </c>
      <c r="K10" s="113">
        <v>84.11</v>
      </c>
      <c r="L10" s="113">
        <v>86.14</v>
      </c>
      <c r="M10" s="113">
        <v>82.06</v>
      </c>
      <c r="N10" s="113">
        <v>89.41</v>
      </c>
      <c r="O10" s="113">
        <v>90.91</v>
      </c>
      <c r="P10" s="113">
        <v>87.94</v>
      </c>
      <c r="Q10" s="113">
        <v>86.15</v>
      </c>
      <c r="R10" s="113">
        <v>87.78</v>
      </c>
      <c r="S10" s="113">
        <v>84.34</v>
      </c>
    </row>
    <row r="11" spans="1:21" ht="16.149999999999999">
      <c r="A11" s="111" t="s">
        <v>238</v>
      </c>
      <c r="B11" s="113">
        <v>63.9</v>
      </c>
      <c r="C11" s="113">
        <v>66.400000000000006</v>
      </c>
      <c r="D11" s="113">
        <v>61.3</v>
      </c>
      <c r="E11" s="113">
        <v>72.599999999999994</v>
      </c>
      <c r="F11" s="113">
        <v>73.900000000000006</v>
      </c>
      <c r="G11" s="113">
        <v>71.3</v>
      </c>
      <c r="H11" s="113">
        <v>58.5</v>
      </c>
      <c r="I11" s="113">
        <v>61.6</v>
      </c>
      <c r="J11" s="113">
        <v>55.3</v>
      </c>
      <c r="K11" s="113">
        <v>74.48</v>
      </c>
      <c r="L11" s="113">
        <v>75.760000000000005</v>
      </c>
      <c r="M11" s="113">
        <v>73.16</v>
      </c>
      <c r="N11" s="113">
        <v>83.72</v>
      </c>
      <c r="O11" s="113">
        <v>84.88</v>
      </c>
      <c r="P11" s="113">
        <v>82.48</v>
      </c>
      <c r="Q11" s="113">
        <v>74.83</v>
      </c>
      <c r="R11" s="113">
        <v>77.3</v>
      </c>
      <c r="S11" s="113">
        <v>72.099999999999994</v>
      </c>
    </row>
    <row r="12" spans="1:21" ht="16.149999999999999">
      <c r="A12" s="111" t="s">
        <v>239</v>
      </c>
      <c r="B12" s="113">
        <v>46.1</v>
      </c>
      <c r="C12" s="113">
        <v>44.9</v>
      </c>
      <c r="D12" s="113">
        <v>47.4</v>
      </c>
      <c r="E12" s="113">
        <v>56.8</v>
      </c>
      <c r="F12" s="113">
        <v>53.9</v>
      </c>
      <c r="G12" s="113">
        <v>59.6</v>
      </c>
      <c r="H12" s="113">
        <v>41.5</v>
      </c>
      <c r="I12" s="113">
        <v>40.799999999999997</v>
      </c>
      <c r="J12" s="113">
        <v>42.3</v>
      </c>
      <c r="K12" s="113">
        <v>53.44</v>
      </c>
      <c r="L12" s="113">
        <v>50.98</v>
      </c>
      <c r="M12" s="113">
        <v>56.23</v>
      </c>
      <c r="N12" s="113">
        <v>66.61</v>
      </c>
      <c r="O12" s="113">
        <v>66.3</v>
      </c>
      <c r="P12" s="113">
        <v>66.97</v>
      </c>
      <c r="Q12" s="113">
        <v>54.26</v>
      </c>
      <c r="R12" s="113">
        <v>54.53</v>
      </c>
      <c r="S12" s="113">
        <v>53.97</v>
      </c>
    </row>
    <row r="13" spans="1:21" ht="16.149999999999999">
      <c r="A13" s="64" t="s">
        <v>240</v>
      </c>
      <c r="B13" s="114"/>
      <c r="C13" s="114"/>
      <c r="D13" s="114"/>
      <c r="E13" s="115"/>
      <c r="F13" s="115"/>
      <c r="G13" s="115"/>
      <c r="H13" s="115"/>
      <c r="I13" s="115"/>
      <c r="J13" s="115"/>
      <c r="K13" s="46"/>
      <c r="L13" s="46"/>
      <c r="M13" s="46"/>
      <c r="N13" s="46"/>
      <c r="O13" s="46"/>
      <c r="P13" s="46"/>
      <c r="Q13" s="46"/>
      <c r="R13" s="46"/>
      <c r="S13" s="46"/>
    </row>
    <row r="14" spans="1:21" ht="16.149999999999999">
      <c r="A14" s="116"/>
      <c r="B14" s="46"/>
      <c r="C14" s="46"/>
      <c r="D14" s="46"/>
      <c r="E14" s="46"/>
      <c r="F14" s="46"/>
      <c r="G14" s="46"/>
      <c r="H14" s="46"/>
      <c r="I14" s="46"/>
      <c r="J14" s="46"/>
      <c r="K14" s="46"/>
      <c r="L14" s="46"/>
      <c r="M14" s="46"/>
      <c r="N14" s="46"/>
      <c r="O14" s="46"/>
      <c r="P14" s="46"/>
      <c r="Q14" s="46"/>
      <c r="R14" s="46"/>
      <c r="S14" s="46"/>
    </row>
    <row r="15" spans="1:21" ht="16.149999999999999">
      <c r="A15" s="46"/>
      <c r="B15" s="46"/>
      <c r="C15" s="46"/>
      <c r="D15" s="46"/>
      <c r="E15" s="46"/>
      <c r="F15" s="46"/>
      <c r="G15" s="46"/>
      <c r="H15" s="46"/>
      <c r="I15" s="46"/>
      <c r="J15" s="46"/>
      <c r="K15" s="46"/>
      <c r="L15" s="46"/>
      <c r="M15" s="46"/>
      <c r="N15" s="46"/>
      <c r="O15" s="46"/>
      <c r="P15" s="46"/>
      <c r="Q15" s="46"/>
      <c r="R15" s="46"/>
      <c r="S15" s="46"/>
      <c r="U15" s="1"/>
    </row>
    <row r="16" spans="1:21">
      <c r="U16" s="1"/>
    </row>
    <row r="17" spans="8:21">
      <c r="U17" s="1"/>
    </row>
    <row r="18" spans="8:21" ht="16.149999999999999">
      <c r="H18" s="391"/>
      <c r="U18" s="1"/>
    </row>
    <row r="19" spans="8:21">
      <c r="U19" s="1"/>
    </row>
    <row r="20" spans="8:21">
      <c r="U20" s="1"/>
    </row>
    <row r="21" spans="8:21">
      <c r="U21" s="1"/>
    </row>
    <row r="22" spans="8:21">
      <c r="U22" s="1"/>
    </row>
    <row r="23" spans="8:21">
      <c r="U23" s="1"/>
    </row>
    <row r="24" spans="8:21">
      <c r="U24" s="1"/>
    </row>
    <row r="25" spans="8:21">
      <c r="U25" s="1"/>
    </row>
    <row r="26" spans="8:21">
      <c r="U26" s="1"/>
    </row>
    <row r="27" spans="8:21">
      <c r="U27" s="1"/>
    </row>
    <row r="28" spans="8:21">
      <c r="U28" s="1"/>
    </row>
    <row r="29" spans="8:21">
      <c r="U29" s="1"/>
    </row>
    <row r="30" spans="8:21">
      <c r="U30" s="1"/>
    </row>
  </sheetData>
  <sheetProtection selectLockedCells="1" selectUnlockedCells="1"/>
  <mergeCells count="9">
    <mergeCell ref="A1:S1"/>
    <mergeCell ref="A2:A4"/>
    <mergeCell ref="B2:S2"/>
    <mergeCell ref="B3:D3"/>
    <mergeCell ref="E3:G3"/>
    <mergeCell ref="H3:J3"/>
    <mergeCell ref="K3:M3"/>
    <mergeCell ref="N3:P3"/>
    <mergeCell ref="Q3:S3"/>
  </mergeCells>
  <pageMargins left="0.7" right="0.7" top="0.75" bottom="0.75" header="0.51180555555555551" footer="0.51180555555555551"/>
  <pageSetup paperSize="9" firstPageNumber="0"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D79C0-EBC7-4CB9-AB53-FF52DD8E6F6B}">
  <sheetPr>
    <tabColor rgb="FFFFC000"/>
  </sheetPr>
  <dimension ref="A1:U25"/>
  <sheetViews>
    <sheetView showGridLines="0" zoomScale="85" zoomScaleNormal="85" workbookViewId="0">
      <selection activeCell="B17" sqref="B17:D17"/>
    </sheetView>
  </sheetViews>
  <sheetFormatPr defaultColWidth="7.7109375" defaultRowHeight="13.15"/>
  <cols>
    <col min="1" max="1" width="28.85546875" style="1" customWidth="1"/>
    <col min="2" max="4" width="22.28515625" style="1" customWidth="1"/>
    <col min="5" max="5" width="18.42578125" style="1" customWidth="1"/>
    <col min="6" max="19" width="12.28515625" style="1" customWidth="1"/>
    <col min="20" max="20" width="11.140625" style="1" bestFit="1" customWidth="1"/>
    <col min="22" max="16384" width="7.7109375" style="1"/>
  </cols>
  <sheetData>
    <row r="1" spans="1:4" s="46" customFormat="1" ht="39.6" customHeight="1">
      <c r="A1" s="418" t="s">
        <v>245</v>
      </c>
      <c r="B1" s="418"/>
      <c r="C1" s="418"/>
      <c r="D1" s="418"/>
    </row>
    <row r="2" spans="1:4" s="46" customFormat="1" ht="40.15" customHeight="1">
      <c r="A2" s="414" t="s">
        <v>131</v>
      </c>
      <c r="B2" s="416" t="s">
        <v>244</v>
      </c>
      <c r="C2" s="416"/>
      <c r="D2" s="416"/>
    </row>
    <row r="3" spans="1:4" s="46" customFormat="1" ht="16.149999999999999">
      <c r="A3" s="415"/>
      <c r="B3" s="117" t="s">
        <v>117</v>
      </c>
      <c r="C3" s="117" t="s">
        <v>118</v>
      </c>
      <c r="D3" s="117" t="s">
        <v>119</v>
      </c>
    </row>
    <row r="4" spans="1:4" s="46" customFormat="1" ht="16.149999999999999">
      <c r="A4" s="65" t="s">
        <v>117</v>
      </c>
      <c r="B4" s="71">
        <v>81</v>
      </c>
      <c r="C4" s="71">
        <v>82.9</v>
      </c>
      <c r="D4" s="71">
        <v>79.099999999999994</v>
      </c>
    </row>
    <row r="5" spans="1:4" s="46" customFormat="1" ht="16.149999999999999">
      <c r="A5" s="111" t="s">
        <v>233</v>
      </c>
      <c r="B5" s="113">
        <v>96.9</v>
      </c>
      <c r="C5" s="113">
        <v>98.3</v>
      </c>
      <c r="D5" s="113">
        <v>95.6</v>
      </c>
    </row>
    <row r="6" spans="1:4" s="46" customFormat="1" ht="16.149999999999999">
      <c r="A6" s="111" t="s">
        <v>234</v>
      </c>
      <c r="B6" s="113">
        <v>96.5</v>
      </c>
      <c r="C6" s="113">
        <v>97.8</v>
      </c>
      <c r="D6" s="113">
        <v>95.1</v>
      </c>
    </row>
    <row r="7" spans="1:4" s="46" customFormat="1" ht="16.149999999999999">
      <c r="A7" s="111" t="s">
        <v>235</v>
      </c>
      <c r="B7" s="113">
        <v>94.4</v>
      </c>
      <c r="C7" s="113">
        <v>96.4</v>
      </c>
      <c r="D7" s="113">
        <v>92.3</v>
      </c>
    </row>
    <row r="8" spans="1:4" s="46" customFormat="1" ht="16.149999999999999">
      <c r="A8" s="111" t="s">
        <v>236</v>
      </c>
      <c r="B8" s="113">
        <v>86.2</v>
      </c>
      <c r="C8" s="113">
        <v>89.5</v>
      </c>
      <c r="D8" s="113">
        <v>82.7</v>
      </c>
    </row>
    <row r="9" spans="1:4" s="46" customFormat="1" ht="16.149999999999999">
      <c r="A9" s="111" t="s">
        <v>237</v>
      </c>
      <c r="B9" s="113">
        <v>74.5</v>
      </c>
      <c r="C9" s="113">
        <v>78.599999999999994</v>
      </c>
      <c r="D9" s="113">
        <v>70.3</v>
      </c>
    </row>
    <row r="10" spans="1:4" s="46" customFormat="1" ht="16.149999999999999">
      <c r="A10" s="111" t="s">
        <v>238</v>
      </c>
      <c r="B10" s="113">
        <v>63.9</v>
      </c>
      <c r="C10" s="113">
        <v>66.400000000000006</v>
      </c>
      <c r="D10" s="113">
        <v>61.3</v>
      </c>
    </row>
    <row r="11" spans="1:4" s="46" customFormat="1" ht="16.149999999999999">
      <c r="A11" s="111" t="s">
        <v>239</v>
      </c>
      <c r="B11" s="113">
        <v>46.1</v>
      </c>
      <c r="C11" s="113">
        <v>44.9</v>
      </c>
      <c r="D11" s="113">
        <v>47.4</v>
      </c>
    </row>
    <row r="12" spans="1:4" s="46" customFormat="1" ht="16.149999999999999">
      <c r="A12" s="64" t="s">
        <v>240</v>
      </c>
    </row>
    <row r="13" spans="1:4" s="46" customFormat="1" ht="16.149999999999999"/>
    <row r="14" spans="1:4" s="46" customFormat="1" ht="16.149999999999999"/>
    <row r="15" spans="1:4" s="46" customFormat="1" ht="16.149999999999999"/>
    <row r="16" spans="1:4" s="46" customFormat="1" ht="52.9" customHeight="1">
      <c r="A16" s="418" t="s">
        <v>246</v>
      </c>
      <c r="B16" s="418"/>
      <c r="C16" s="418"/>
      <c r="D16" s="418"/>
    </row>
    <row r="17" spans="1:4" s="46" customFormat="1" ht="38.450000000000003" customHeight="1">
      <c r="A17" s="414" t="s">
        <v>115</v>
      </c>
      <c r="B17" s="416" t="s">
        <v>244</v>
      </c>
      <c r="C17" s="416"/>
      <c r="D17" s="416"/>
    </row>
    <row r="18" spans="1:4" s="46" customFormat="1" ht="16.149999999999999">
      <c r="A18" s="415"/>
      <c r="B18" s="117" t="s">
        <v>117</v>
      </c>
      <c r="C18" s="117" t="s">
        <v>118</v>
      </c>
      <c r="D18" s="117" t="s">
        <v>119</v>
      </c>
    </row>
    <row r="19" spans="1:4" s="46" customFormat="1" ht="16.149999999999999">
      <c r="A19" s="119" t="s">
        <v>231</v>
      </c>
      <c r="B19" s="71">
        <v>81</v>
      </c>
      <c r="C19" s="71">
        <v>82.9</v>
      </c>
      <c r="D19" s="71">
        <v>79.099999999999994</v>
      </c>
    </row>
    <row r="20" spans="1:4" s="46" customFormat="1" ht="16.149999999999999">
      <c r="A20" s="121" t="s">
        <v>124</v>
      </c>
      <c r="B20" s="113">
        <v>87.5</v>
      </c>
      <c r="C20" s="113">
        <v>88.7</v>
      </c>
      <c r="D20" s="113">
        <v>86.2</v>
      </c>
    </row>
    <row r="21" spans="1:4" s="46" customFormat="1" ht="16.149999999999999">
      <c r="A21" s="121" t="s">
        <v>125</v>
      </c>
      <c r="B21" s="113">
        <v>78.400000000000006</v>
      </c>
      <c r="C21" s="113">
        <v>80.8</v>
      </c>
      <c r="D21" s="113">
        <v>75.900000000000006</v>
      </c>
    </row>
    <row r="22" spans="1:4" s="46" customFormat="1" ht="16.149999999999999">
      <c r="A22" s="121" t="s">
        <v>126</v>
      </c>
      <c r="B22" s="113">
        <v>85.32</v>
      </c>
      <c r="C22" s="113">
        <v>85.8</v>
      </c>
      <c r="D22" s="113">
        <v>84.84</v>
      </c>
    </row>
    <row r="23" spans="1:4" s="46" customFormat="1" ht="16.149999999999999">
      <c r="A23" s="121" t="s">
        <v>232</v>
      </c>
      <c r="B23" s="113">
        <v>89.96</v>
      </c>
      <c r="C23" s="113">
        <v>90.38</v>
      </c>
      <c r="D23" s="113">
        <v>89.52</v>
      </c>
    </row>
    <row r="24" spans="1:4" s="46" customFormat="1" ht="16.149999999999999">
      <c r="A24" s="121" t="s">
        <v>128</v>
      </c>
      <c r="B24" s="113">
        <v>86.56</v>
      </c>
      <c r="C24" s="113">
        <v>87.52</v>
      </c>
      <c r="D24" s="113">
        <v>85.55</v>
      </c>
    </row>
    <row r="25" spans="1:4" s="46" customFormat="1" ht="16.149999999999999">
      <c r="A25" s="64" t="s">
        <v>240</v>
      </c>
    </row>
  </sheetData>
  <sheetProtection selectLockedCells="1" selectUnlockedCells="1"/>
  <mergeCells count="6">
    <mergeCell ref="A1:D1"/>
    <mergeCell ref="A2:A3"/>
    <mergeCell ref="B2:D2"/>
    <mergeCell ref="A16:D16"/>
    <mergeCell ref="A17:A18"/>
    <mergeCell ref="B17:D17"/>
  </mergeCells>
  <pageMargins left="0.7" right="0.7" top="0.75" bottom="0.75" header="0.51180555555555551" footer="0.51180555555555551"/>
  <pageSetup paperSize="9" firstPageNumber="0"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9C553-F62F-410A-8317-3756C87C8C28}">
  <sheetPr>
    <tabColor rgb="FF00B050"/>
  </sheetPr>
  <dimension ref="A1"/>
  <sheetViews>
    <sheetView workbookViewId="0">
      <selection activeCell="L28" sqref="L28"/>
    </sheetView>
  </sheetViews>
  <sheetFormatPr defaultRowHeight="13.15"/>
  <sheetData/>
  <pageMargins left="0.511811024" right="0.511811024" top="0.78740157499999996" bottom="0.78740157499999996" header="0.31496062000000002" footer="0.3149606200000000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394DF-045C-473A-9776-14F520297383}">
  <dimension ref="A1:N27"/>
  <sheetViews>
    <sheetView topLeftCell="A13" workbookViewId="0">
      <selection activeCell="B32" sqref="B32"/>
    </sheetView>
  </sheetViews>
  <sheetFormatPr defaultColWidth="8.85546875" defaultRowHeight="13.9"/>
  <cols>
    <col min="1" max="1" width="40.7109375" style="32" customWidth="1"/>
    <col min="2" max="2" width="46.42578125" style="32" customWidth="1"/>
    <col min="3" max="4" width="20.140625" style="32" customWidth="1"/>
    <col min="5" max="5" width="15.140625" style="32" customWidth="1"/>
    <col min="6" max="6" width="16.28515625" style="32" customWidth="1"/>
    <col min="7" max="7" width="16.140625" style="32" customWidth="1"/>
    <col min="8" max="8" width="18.5703125" style="32" customWidth="1"/>
    <col min="9" max="9" width="15.85546875" style="32" customWidth="1"/>
    <col min="10" max="10" width="24.85546875" style="32" customWidth="1"/>
    <col min="11" max="11" width="21.85546875" style="32" customWidth="1"/>
    <col min="12" max="12" width="23.85546875" style="32" customWidth="1"/>
    <col min="13" max="16384" width="8.85546875" style="32"/>
  </cols>
  <sheetData>
    <row r="1" spans="1:14" hidden="1">
      <c r="A1" s="128" t="s">
        <v>247</v>
      </c>
    </row>
    <row r="2" spans="1:14" ht="16.149999999999999" hidden="1">
      <c r="A2" s="14"/>
      <c r="B2" s="14"/>
      <c r="C2" s="14"/>
      <c r="D2" s="14"/>
      <c r="E2" s="14"/>
      <c r="F2" s="14"/>
      <c r="G2" s="14"/>
      <c r="H2" s="14"/>
      <c r="I2" s="14"/>
      <c r="J2" s="14"/>
      <c r="K2" s="14"/>
      <c r="L2" s="14"/>
      <c r="M2" s="14"/>
      <c r="N2" s="14"/>
    </row>
    <row r="3" spans="1:14" s="14" customFormat="1" ht="16.149999999999999" hidden="1">
      <c r="A3" s="427" t="s">
        <v>248</v>
      </c>
      <c r="B3" s="427"/>
      <c r="C3" s="427"/>
      <c r="D3" s="427"/>
      <c r="E3" s="427"/>
      <c r="F3" s="427"/>
      <c r="G3" s="427"/>
      <c r="H3" s="427"/>
      <c r="I3" s="427"/>
      <c r="J3" s="427"/>
      <c r="K3" s="427"/>
      <c r="L3" s="427"/>
      <c r="M3" s="427"/>
      <c r="N3" s="427"/>
    </row>
    <row r="4" spans="1:14" s="14" customFormat="1" ht="16.149999999999999" hidden="1">
      <c r="A4" s="428" t="s">
        <v>249</v>
      </c>
      <c r="B4" s="431" t="s">
        <v>250</v>
      </c>
      <c r="C4" s="432"/>
      <c r="D4" s="432"/>
      <c r="E4" s="432"/>
      <c r="F4" s="432"/>
      <c r="G4" s="433" t="s">
        <v>251</v>
      </c>
      <c r="H4" s="434"/>
      <c r="I4" s="434"/>
      <c r="J4" s="434"/>
      <c r="K4" s="434"/>
      <c r="L4" s="434"/>
    </row>
    <row r="5" spans="1:14" s="14" customFormat="1" ht="16.149999999999999" hidden="1">
      <c r="A5" s="429"/>
      <c r="B5" s="435" t="s">
        <v>252</v>
      </c>
      <c r="C5" s="436" t="s">
        <v>119</v>
      </c>
      <c r="D5" s="436" t="s">
        <v>118</v>
      </c>
      <c r="E5" s="438" t="s">
        <v>165</v>
      </c>
      <c r="F5" s="439"/>
      <c r="G5" s="435" t="s">
        <v>252</v>
      </c>
      <c r="H5" s="436" t="s">
        <v>119</v>
      </c>
      <c r="I5" s="436" t="s">
        <v>118</v>
      </c>
      <c r="J5" s="437" t="s">
        <v>165</v>
      </c>
      <c r="K5" s="437"/>
      <c r="L5" s="437"/>
    </row>
    <row r="6" spans="1:14" s="14" customFormat="1" ht="16.149999999999999" hidden="1">
      <c r="A6" s="430"/>
      <c r="B6" s="435"/>
      <c r="C6" s="437"/>
      <c r="D6" s="437"/>
      <c r="E6" s="28" t="s">
        <v>119</v>
      </c>
      <c r="F6" s="28" t="s">
        <v>118</v>
      </c>
      <c r="G6" s="435"/>
      <c r="H6" s="437"/>
      <c r="I6" s="437"/>
      <c r="J6" s="28" t="s">
        <v>253</v>
      </c>
      <c r="K6" s="28" t="s">
        <v>254</v>
      </c>
      <c r="L6" s="28" t="s">
        <v>255</v>
      </c>
    </row>
    <row r="7" spans="1:14" s="14" customFormat="1" ht="16.149999999999999" hidden="1">
      <c r="A7" s="28" t="s">
        <v>256</v>
      </c>
      <c r="B7" s="130">
        <v>9461155</v>
      </c>
      <c r="C7" s="130">
        <v>4855327</v>
      </c>
      <c r="D7" s="130">
        <v>4605828</v>
      </c>
      <c r="E7" s="127">
        <f>SUM(C7/B7)</f>
        <v>0.5131854408896166</v>
      </c>
      <c r="F7" s="127">
        <f>SUM(D7/B7)</f>
        <v>0.48681455911038346</v>
      </c>
      <c r="G7" s="130">
        <v>3146206</v>
      </c>
      <c r="H7" s="130">
        <v>1638964</v>
      </c>
      <c r="I7" s="130">
        <v>1507242</v>
      </c>
      <c r="J7" s="127">
        <f t="shared" ref="J7:L9" si="0">SUM(G7/B7)</f>
        <v>0.33253931470312026</v>
      </c>
      <c r="K7" s="127">
        <f t="shared" si="0"/>
        <v>0.33755996249068293</v>
      </c>
      <c r="L7" s="127">
        <f t="shared" si="0"/>
        <v>0.32724669701083064</v>
      </c>
    </row>
    <row r="8" spans="1:14" s="14" customFormat="1" ht="16.149999999999999" hidden="1">
      <c r="A8" s="28" t="s">
        <v>257</v>
      </c>
      <c r="B8" s="130">
        <v>26108208</v>
      </c>
      <c r="C8" s="130">
        <v>13452681</v>
      </c>
      <c r="D8" s="130">
        <v>12655527</v>
      </c>
      <c r="E8" s="127">
        <f t="shared" ref="E8:E9" si="1">SUM(C8/B8)</f>
        <v>0.51526634842192154</v>
      </c>
      <c r="F8" s="127">
        <f t="shared" ref="F8:F9" si="2">SUM(D8/B8)</f>
        <v>0.48473365157807846</v>
      </c>
      <c r="G8" s="130">
        <v>3893409</v>
      </c>
      <c r="H8" s="130">
        <v>2066485</v>
      </c>
      <c r="I8" s="130">
        <v>1826924</v>
      </c>
      <c r="J8" s="127">
        <f t="shared" si="0"/>
        <v>0.14912586110850656</v>
      </c>
      <c r="K8" s="127">
        <f t="shared" si="0"/>
        <v>0.15361138794564444</v>
      </c>
      <c r="L8" s="127">
        <f t="shared" si="0"/>
        <v>0.14435779719011307</v>
      </c>
    </row>
    <row r="9" spans="1:14" s="14" customFormat="1" ht="16.149999999999999" hidden="1">
      <c r="A9" s="28" t="s">
        <v>258</v>
      </c>
      <c r="B9" s="130">
        <v>7676743</v>
      </c>
      <c r="C9" s="130">
        <v>3771826</v>
      </c>
      <c r="D9" s="130">
        <v>3904917</v>
      </c>
      <c r="E9" s="127">
        <f t="shared" si="1"/>
        <v>0.49133154516179584</v>
      </c>
      <c r="F9" s="127">
        <f t="shared" si="2"/>
        <v>0.50866845483820422</v>
      </c>
      <c r="G9" s="130">
        <v>1508933</v>
      </c>
      <c r="H9" s="130">
        <v>732404</v>
      </c>
      <c r="I9" s="130">
        <v>776529</v>
      </c>
      <c r="J9" s="127">
        <f t="shared" si="0"/>
        <v>0.19655900946534227</v>
      </c>
      <c r="K9" s="127">
        <f t="shared" si="0"/>
        <v>0.19417756810627002</v>
      </c>
      <c r="L9" s="127">
        <f t="shared" si="0"/>
        <v>0.19885928433306008</v>
      </c>
    </row>
    <row r="10" spans="1:14" hidden="1">
      <c r="A10" s="426" t="s">
        <v>259</v>
      </c>
      <c r="B10" s="426"/>
      <c r="C10" s="426"/>
      <c r="D10" s="426"/>
      <c r="E10" s="426"/>
      <c r="F10" s="426"/>
      <c r="G10" s="426"/>
      <c r="H10" s="426"/>
      <c r="I10" s="426"/>
      <c r="J10" s="426"/>
      <c r="K10" s="426"/>
      <c r="L10" s="426"/>
      <c r="M10" s="426"/>
      <c r="N10" s="426"/>
    </row>
    <row r="11" spans="1:14" hidden="1">
      <c r="A11" s="426" t="s">
        <v>260</v>
      </c>
      <c r="B11" s="426"/>
      <c r="C11" s="426"/>
      <c r="D11" s="426"/>
      <c r="E11" s="426"/>
      <c r="F11" s="426"/>
      <c r="G11" s="426"/>
      <c r="H11" s="426"/>
      <c r="I11" s="426"/>
      <c r="J11" s="426"/>
      <c r="K11" s="426"/>
      <c r="L11" s="426"/>
      <c r="M11" s="426"/>
      <c r="N11" s="426"/>
    </row>
    <row r="12" spans="1:14" hidden="1"/>
    <row r="13" spans="1:14">
      <c r="A13" s="136"/>
    </row>
    <row r="15" spans="1:14" ht="50.45" customHeight="1">
      <c r="A15" s="420" t="s">
        <v>261</v>
      </c>
      <c r="B15" s="420"/>
      <c r="C15" s="420"/>
      <c r="D15" s="420"/>
      <c r="E15" s="14"/>
      <c r="F15" s="14"/>
      <c r="G15" s="14"/>
      <c r="H15" s="14"/>
      <c r="I15" s="14"/>
      <c r="J15" s="14"/>
      <c r="K15" s="14"/>
      <c r="L15" s="14"/>
      <c r="M15" s="14"/>
      <c r="N15" s="14"/>
    </row>
    <row r="16" spans="1:14" ht="16.149999999999999">
      <c r="A16" s="421" t="s">
        <v>249</v>
      </c>
      <c r="B16" s="423" t="s">
        <v>262</v>
      </c>
      <c r="C16" s="423" t="s">
        <v>165</v>
      </c>
      <c r="D16" s="423"/>
      <c r="E16" s="14"/>
      <c r="F16" s="14"/>
      <c r="G16" s="14"/>
      <c r="H16" s="14"/>
      <c r="I16" s="14"/>
      <c r="J16" s="14"/>
      <c r="K16" s="14"/>
      <c r="L16" s="14"/>
      <c r="M16" s="14"/>
      <c r="N16" s="14"/>
    </row>
    <row r="17" spans="1:14" ht="16.149999999999999">
      <c r="A17" s="422"/>
      <c r="B17" s="424"/>
      <c r="C17" s="15" t="s">
        <v>118</v>
      </c>
      <c r="D17" s="15" t="s">
        <v>119</v>
      </c>
      <c r="E17" s="14"/>
      <c r="F17" s="14"/>
      <c r="G17" s="14"/>
      <c r="H17" s="14"/>
      <c r="I17" s="14"/>
      <c r="J17" s="14"/>
      <c r="K17" s="14"/>
      <c r="L17" s="14"/>
      <c r="M17" s="14"/>
      <c r="N17" s="14"/>
    </row>
    <row r="18" spans="1:14" ht="16.149999999999999">
      <c r="A18" s="122" t="s">
        <v>256</v>
      </c>
      <c r="B18" s="20">
        <f>G7/B7*100</f>
        <v>33.253931470312025</v>
      </c>
      <c r="C18" s="20">
        <f>I7/G7*100</f>
        <v>47.906653283351439</v>
      </c>
      <c r="D18" s="20">
        <f>H7/G7*100</f>
        <v>52.093346716648561</v>
      </c>
      <c r="E18" s="16"/>
      <c r="F18" s="14"/>
      <c r="G18" s="14"/>
      <c r="H18" s="14"/>
      <c r="I18" s="14"/>
      <c r="J18" s="14"/>
      <c r="K18" s="14"/>
      <c r="L18" s="14"/>
      <c r="M18" s="14"/>
      <c r="N18" s="14"/>
    </row>
    <row r="19" spans="1:14" ht="16.149999999999999">
      <c r="A19" s="122" t="s">
        <v>257</v>
      </c>
      <c r="B19" s="20">
        <f t="shared" ref="B19:B20" si="3">G8/B8*100</f>
        <v>14.912586110850656</v>
      </c>
      <c r="C19" s="20">
        <f t="shared" ref="C19:C20" si="4">I8/G8*100</f>
        <v>46.923505853096863</v>
      </c>
      <c r="D19" s="20">
        <f t="shared" ref="D19:D20" si="5">H8/G8*100</f>
        <v>53.076494146903144</v>
      </c>
      <c r="E19" s="16"/>
      <c r="F19" s="14"/>
      <c r="G19" s="14"/>
      <c r="H19" s="14"/>
      <c r="I19" s="14"/>
      <c r="J19" s="14"/>
      <c r="K19" s="14"/>
      <c r="L19" s="14"/>
      <c r="M19" s="14"/>
      <c r="N19" s="14"/>
    </row>
    <row r="20" spans="1:14" ht="16.149999999999999">
      <c r="A20" s="122" t="s">
        <v>258</v>
      </c>
      <c r="B20" s="20">
        <f t="shared" si="3"/>
        <v>19.655900946534228</v>
      </c>
      <c r="C20" s="20">
        <f t="shared" si="4"/>
        <v>51.462125886305088</v>
      </c>
      <c r="D20" s="20">
        <f t="shared" si="5"/>
        <v>48.537874113694905</v>
      </c>
      <c r="E20" s="16"/>
      <c r="F20" s="14"/>
      <c r="G20" s="14"/>
      <c r="H20" s="14"/>
      <c r="I20" s="14"/>
      <c r="J20" s="14"/>
      <c r="K20" s="14"/>
      <c r="L20" s="14"/>
      <c r="M20" s="14"/>
      <c r="N20" s="14"/>
    </row>
    <row r="21" spans="1:14" ht="16.149999999999999">
      <c r="A21" s="425" t="s">
        <v>263</v>
      </c>
      <c r="B21" s="419"/>
      <c r="C21" s="419"/>
      <c r="D21" s="419"/>
      <c r="E21" s="14"/>
      <c r="F21" s="14"/>
      <c r="G21" s="14"/>
      <c r="H21" s="14"/>
      <c r="I21" s="14"/>
      <c r="J21" s="14"/>
      <c r="K21" s="14"/>
      <c r="L21" s="14"/>
      <c r="M21" s="14"/>
      <c r="N21" s="14"/>
    </row>
    <row r="22" spans="1:14" ht="16.149999999999999">
      <c r="A22" s="419" t="s">
        <v>260</v>
      </c>
      <c r="B22" s="419"/>
      <c r="C22" s="419"/>
      <c r="D22" s="419"/>
      <c r="E22" s="14"/>
      <c r="F22" s="14"/>
      <c r="G22" s="14"/>
      <c r="H22" s="14"/>
      <c r="I22" s="14"/>
      <c r="J22" s="14"/>
      <c r="K22" s="14"/>
      <c r="L22" s="14"/>
      <c r="M22" s="14"/>
      <c r="N22" s="14"/>
    </row>
    <row r="25" spans="1:14">
      <c r="B25" s="129"/>
      <c r="C25" s="129"/>
      <c r="D25" s="129"/>
    </row>
    <row r="26" spans="1:14">
      <c r="B26" s="129"/>
      <c r="C26" s="129"/>
      <c r="D26" s="129"/>
    </row>
    <row r="27" spans="1:14">
      <c r="B27" s="129"/>
      <c r="C27" s="129"/>
      <c r="D27" s="129"/>
    </row>
  </sheetData>
  <mergeCells count="20">
    <mergeCell ref="A10:N10"/>
    <mergeCell ref="A11:N11"/>
    <mergeCell ref="A3:N3"/>
    <mergeCell ref="A4:A6"/>
    <mergeCell ref="B4:F4"/>
    <mergeCell ref="G4:L4"/>
    <mergeCell ref="B5:B6"/>
    <mergeCell ref="C5:C6"/>
    <mergeCell ref="D5:D6"/>
    <mergeCell ref="E5:F5"/>
    <mergeCell ref="G5:G6"/>
    <mergeCell ref="H5:H6"/>
    <mergeCell ref="I5:I6"/>
    <mergeCell ref="J5:L5"/>
    <mergeCell ref="A22:D22"/>
    <mergeCell ref="A15:D15"/>
    <mergeCell ref="A16:A17"/>
    <mergeCell ref="B16:B17"/>
    <mergeCell ref="C16:D16"/>
    <mergeCell ref="A21:D2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5A7CD-1182-4FD8-B1B2-554D0485BD00}">
  <dimension ref="A1:L36"/>
  <sheetViews>
    <sheetView topLeftCell="A16" workbookViewId="0">
      <selection activeCell="A16" sqref="A16"/>
    </sheetView>
  </sheetViews>
  <sheetFormatPr defaultColWidth="8.85546875" defaultRowHeight="14.45"/>
  <cols>
    <col min="1" max="1" width="27.7109375" style="11" customWidth="1"/>
    <col min="2" max="2" width="40.42578125" style="11" customWidth="1"/>
    <col min="3" max="4" width="20.140625" style="11" customWidth="1"/>
    <col min="5" max="5" width="16.140625" style="11" customWidth="1"/>
    <col min="6" max="6" width="16.85546875" style="11" customWidth="1"/>
    <col min="7" max="9" width="20" style="11" customWidth="1"/>
    <col min="10" max="10" width="27.28515625" style="11" customWidth="1"/>
    <col min="11" max="11" width="16.140625" style="11" customWidth="1"/>
    <col min="12" max="12" width="15.5703125" style="11" customWidth="1"/>
    <col min="13" max="16384" width="8.85546875" style="11"/>
  </cols>
  <sheetData>
    <row r="1" spans="1:12" ht="16.149999999999999" hidden="1">
      <c r="A1" s="139" t="s">
        <v>247</v>
      </c>
      <c r="B1" s="14"/>
      <c r="C1" s="14"/>
      <c r="D1" s="14"/>
      <c r="E1" s="14"/>
      <c r="F1" s="14"/>
      <c r="G1" s="14"/>
      <c r="H1" s="14"/>
      <c r="I1" s="14"/>
      <c r="J1" s="14"/>
      <c r="K1" s="14"/>
      <c r="L1" s="14"/>
    </row>
    <row r="2" spans="1:12" ht="16.149999999999999" hidden="1">
      <c r="A2" s="14"/>
      <c r="B2" s="14"/>
      <c r="C2" s="14"/>
      <c r="D2" s="138"/>
      <c r="E2" s="14"/>
      <c r="F2" s="14"/>
      <c r="G2" s="14"/>
      <c r="H2" s="14"/>
      <c r="I2" s="14"/>
      <c r="J2" s="14"/>
      <c r="K2" s="14"/>
      <c r="L2" s="14"/>
    </row>
    <row r="3" spans="1:12" ht="16.149999999999999" hidden="1">
      <c r="A3" s="440" t="s">
        <v>53</v>
      </c>
      <c r="B3" s="440"/>
      <c r="C3" s="440"/>
      <c r="D3" s="440"/>
      <c r="E3" s="440"/>
      <c r="F3" s="440"/>
      <c r="G3" s="440"/>
      <c r="H3" s="440"/>
      <c r="I3" s="440"/>
      <c r="J3" s="437"/>
      <c r="K3" s="437"/>
      <c r="L3" s="441"/>
    </row>
    <row r="4" spans="1:12" ht="16.149999999999999" hidden="1">
      <c r="A4" s="442" t="s">
        <v>115</v>
      </c>
      <c r="B4" s="431" t="s">
        <v>250</v>
      </c>
      <c r="C4" s="432"/>
      <c r="D4" s="432"/>
      <c r="E4" s="432"/>
      <c r="F4" s="432"/>
      <c r="G4" s="433" t="s">
        <v>251</v>
      </c>
      <c r="H4" s="434"/>
      <c r="I4" s="434"/>
      <c r="J4" s="434"/>
      <c r="K4" s="434"/>
      <c r="L4" s="434"/>
    </row>
    <row r="5" spans="1:12" ht="16.149999999999999" hidden="1">
      <c r="A5" s="429"/>
      <c r="B5" s="435" t="s">
        <v>252</v>
      </c>
      <c r="C5" s="436" t="s">
        <v>119</v>
      </c>
      <c r="D5" s="436" t="s">
        <v>118</v>
      </c>
      <c r="E5" s="435" t="s">
        <v>165</v>
      </c>
      <c r="F5" s="435"/>
      <c r="G5" s="435" t="s">
        <v>252</v>
      </c>
      <c r="H5" s="436" t="s">
        <v>119</v>
      </c>
      <c r="I5" s="436" t="s">
        <v>118</v>
      </c>
      <c r="J5" s="437" t="s">
        <v>165</v>
      </c>
      <c r="K5" s="437"/>
      <c r="L5" s="437"/>
    </row>
    <row r="6" spans="1:12" ht="32.450000000000003" hidden="1">
      <c r="A6" s="430"/>
      <c r="B6" s="435"/>
      <c r="C6" s="437"/>
      <c r="D6" s="437"/>
      <c r="E6" s="28" t="s">
        <v>119</v>
      </c>
      <c r="F6" s="28" t="s">
        <v>118</v>
      </c>
      <c r="G6" s="435"/>
      <c r="H6" s="437"/>
      <c r="I6" s="437"/>
      <c r="J6" s="28" t="s">
        <v>253</v>
      </c>
      <c r="K6" s="28" t="s">
        <v>254</v>
      </c>
      <c r="L6" s="28" t="s">
        <v>255</v>
      </c>
    </row>
    <row r="7" spans="1:12" ht="16.149999999999999" hidden="1">
      <c r="A7" s="28" t="s">
        <v>231</v>
      </c>
      <c r="B7" s="140">
        <v>9461155</v>
      </c>
      <c r="C7" s="140">
        <v>4855327</v>
      </c>
      <c r="D7" s="140">
        <v>4605828</v>
      </c>
      <c r="E7" s="127">
        <f t="shared" ref="E7:E12" si="0">SUM(C7/B7)</f>
        <v>0.5131854408896166</v>
      </c>
      <c r="F7" s="127">
        <f t="shared" ref="F7:F12" si="1">SUM(D7/B7)</f>
        <v>0.48681455911038346</v>
      </c>
      <c r="G7" s="130">
        <v>3146206</v>
      </c>
      <c r="H7" s="130">
        <v>1638964</v>
      </c>
      <c r="I7" s="130">
        <v>1507242</v>
      </c>
      <c r="J7" s="127">
        <f t="shared" ref="J7:L12" si="2">SUM(G7/B7)</f>
        <v>0.33253931470312026</v>
      </c>
      <c r="K7" s="127">
        <f t="shared" si="2"/>
        <v>0.33755996249068293</v>
      </c>
      <c r="L7" s="127">
        <f t="shared" si="2"/>
        <v>0.32724669701083064</v>
      </c>
    </row>
    <row r="8" spans="1:12" ht="16.149999999999999" hidden="1">
      <c r="A8" s="28" t="s">
        <v>124</v>
      </c>
      <c r="B8" s="140">
        <v>777419</v>
      </c>
      <c r="C8" s="140">
        <v>394686</v>
      </c>
      <c r="D8" s="140">
        <v>382733</v>
      </c>
      <c r="E8" s="127">
        <f t="shared" si="0"/>
        <v>0.50768761761675496</v>
      </c>
      <c r="F8" s="127">
        <f t="shared" si="1"/>
        <v>0.4923123823832451</v>
      </c>
      <c r="G8" s="130">
        <v>80154</v>
      </c>
      <c r="H8" s="130">
        <v>42946</v>
      </c>
      <c r="I8" s="130">
        <v>37208</v>
      </c>
      <c r="J8" s="127">
        <f t="shared" si="2"/>
        <v>0.10310270266098462</v>
      </c>
      <c r="K8" s="127">
        <f t="shared" si="2"/>
        <v>0.10881054813193272</v>
      </c>
      <c r="L8" s="127">
        <f t="shared" si="2"/>
        <v>9.7216597471344257E-2</v>
      </c>
    </row>
    <row r="9" spans="1:12" ht="16.149999999999999" hidden="1">
      <c r="A9" s="28" t="s">
        <v>125</v>
      </c>
      <c r="B9" s="140">
        <v>2517501</v>
      </c>
      <c r="C9" s="140">
        <v>1294893</v>
      </c>
      <c r="D9" s="140">
        <v>1222608</v>
      </c>
      <c r="E9" s="127">
        <f t="shared" si="0"/>
        <v>0.51435649876603817</v>
      </c>
      <c r="F9" s="127">
        <f t="shared" si="1"/>
        <v>0.48564350123396177</v>
      </c>
      <c r="G9" s="130">
        <v>546914</v>
      </c>
      <c r="H9" s="130">
        <v>289542</v>
      </c>
      <c r="I9" s="130">
        <v>257372</v>
      </c>
      <c r="J9" s="127">
        <f t="shared" si="2"/>
        <v>0.2172447995055414</v>
      </c>
      <c r="K9" s="127">
        <f t="shared" si="2"/>
        <v>0.22360303129293307</v>
      </c>
      <c r="L9" s="127">
        <f t="shared" si="2"/>
        <v>0.21051064609425099</v>
      </c>
    </row>
    <row r="10" spans="1:12" ht="16.149999999999999" hidden="1">
      <c r="A10" s="28" t="s">
        <v>126</v>
      </c>
      <c r="B10" s="140">
        <v>3999019</v>
      </c>
      <c r="C10" s="140">
        <v>2052626</v>
      </c>
      <c r="D10" s="140">
        <v>1946393</v>
      </c>
      <c r="E10" s="127">
        <f t="shared" si="0"/>
        <v>0.51328238250430913</v>
      </c>
      <c r="F10" s="127">
        <f t="shared" si="1"/>
        <v>0.48671761749569081</v>
      </c>
      <c r="G10" s="130">
        <v>1659350</v>
      </c>
      <c r="H10" s="130">
        <v>861367</v>
      </c>
      <c r="I10" s="130">
        <v>797983</v>
      </c>
      <c r="J10" s="127">
        <f t="shared" si="2"/>
        <v>0.41493926385446028</v>
      </c>
      <c r="K10" s="127">
        <f t="shared" si="2"/>
        <v>0.4196414738973393</v>
      </c>
      <c r="L10" s="127">
        <f t="shared" si="2"/>
        <v>0.40998040991721613</v>
      </c>
    </row>
    <row r="11" spans="1:12" ht="16.149999999999999" hidden="1">
      <c r="A11" s="28" t="s">
        <v>127</v>
      </c>
      <c r="B11" s="140">
        <v>1439238</v>
      </c>
      <c r="C11" s="140">
        <v>738357</v>
      </c>
      <c r="D11" s="140">
        <v>700881</v>
      </c>
      <c r="E11" s="127">
        <f t="shared" si="0"/>
        <v>0.51301938942690506</v>
      </c>
      <c r="F11" s="127">
        <f t="shared" si="1"/>
        <v>0.48698061057309494</v>
      </c>
      <c r="G11" s="130">
        <v>663467</v>
      </c>
      <c r="H11" s="130">
        <v>341723</v>
      </c>
      <c r="I11" s="130">
        <v>321744</v>
      </c>
      <c r="J11" s="127">
        <f t="shared" si="2"/>
        <v>0.46098491007046782</v>
      </c>
      <c r="K11" s="127">
        <f t="shared" si="2"/>
        <v>0.46281541314025598</v>
      </c>
      <c r="L11" s="127">
        <f t="shared" si="2"/>
        <v>0.45905653028117471</v>
      </c>
    </row>
    <row r="12" spans="1:12" ht="16.149999999999999" hidden="1">
      <c r="A12" s="28" t="s">
        <v>128</v>
      </c>
      <c r="B12" s="140">
        <v>727978</v>
      </c>
      <c r="C12" s="140">
        <v>374765</v>
      </c>
      <c r="D12" s="140">
        <v>353213</v>
      </c>
      <c r="E12" s="127">
        <f t="shared" si="0"/>
        <v>0.5148026451348805</v>
      </c>
      <c r="F12" s="127">
        <f t="shared" si="1"/>
        <v>0.48519735486511956</v>
      </c>
      <c r="G12" s="130">
        <v>196321</v>
      </c>
      <c r="H12" s="130">
        <v>103386</v>
      </c>
      <c r="I12" s="130">
        <v>92935</v>
      </c>
      <c r="J12" s="127">
        <f t="shared" si="2"/>
        <v>0.26967985296258951</v>
      </c>
      <c r="K12" s="127">
        <f t="shared" si="2"/>
        <v>0.27586887783010688</v>
      </c>
      <c r="L12" s="127">
        <f t="shared" si="2"/>
        <v>0.26311319232304586</v>
      </c>
    </row>
    <row r="13" spans="1:12" hidden="1">
      <c r="A13" s="425" t="s">
        <v>259</v>
      </c>
      <c r="B13" s="425"/>
      <c r="C13" s="425"/>
      <c r="D13" s="425"/>
      <c r="E13" s="425"/>
      <c r="F13" s="425"/>
      <c r="G13" s="425"/>
      <c r="H13" s="425"/>
      <c r="I13" s="425"/>
      <c r="J13" s="425"/>
      <c r="K13" s="425"/>
      <c r="L13" s="425"/>
    </row>
    <row r="14" spans="1:12" hidden="1">
      <c r="A14" s="419" t="s">
        <v>264</v>
      </c>
      <c r="B14" s="419"/>
      <c r="C14" s="419"/>
      <c r="D14" s="419"/>
      <c r="E14" s="419"/>
      <c r="F14" s="419"/>
      <c r="G14" s="419"/>
      <c r="H14" s="419"/>
      <c r="I14" s="419"/>
      <c r="J14" s="419"/>
      <c r="K14" s="419"/>
      <c r="L14" s="419"/>
    </row>
    <row r="15" spans="1:12" hidden="1"/>
    <row r="16" spans="1:12">
      <c r="A16" s="136"/>
    </row>
    <row r="19" spans="1:12" ht="55.9" customHeight="1">
      <c r="A19" s="443" t="s">
        <v>265</v>
      </c>
      <c r="B19" s="444"/>
      <c r="C19" s="444"/>
      <c r="D19" s="445"/>
      <c r="E19" s="14"/>
      <c r="F19" s="14"/>
      <c r="G19" s="14"/>
      <c r="H19" s="14"/>
      <c r="I19" s="14"/>
      <c r="J19" s="14"/>
      <c r="K19" s="14"/>
      <c r="L19" s="14"/>
    </row>
    <row r="20" spans="1:12" ht="28.9" customHeight="1">
      <c r="A20" s="446" t="s">
        <v>115</v>
      </c>
      <c r="B20" s="446" t="s">
        <v>266</v>
      </c>
      <c r="C20" s="446" t="s">
        <v>165</v>
      </c>
      <c r="D20" s="446"/>
      <c r="E20" s="14"/>
      <c r="F20" s="14"/>
      <c r="G20" s="14"/>
      <c r="H20" s="14"/>
      <c r="I20" s="14"/>
      <c r="J20" s="14"/>
      <c r="K20" s="14"/>
      <c r="L20" s="14"/>
    </row>
    <row r="21" spans="1:12" ht="27.6" customHeight="1">
      <c r="A21" s="446"/>
      <c r="B21" s="447"/>
      <c r="C21" s="19" t="s">
        <v>118</v>
      </c>
      <c r="D21" s="19" t="s">
        <v>119</v>
      </c>
      <c r="E21" s="14"/>
      <c r="F21" s="14"/>
      <c r="G21" s="14"/>
      <c r="H21" s="14"/>
      <c r="I21" s="14"/>
      <c r="J21" s="14"/>
      <c r="K21" s="14"/>
      <c r="L21" s="14"/>
    </row>
    <row r="22" spans="1:12" s="126" customFormat="1" ht="16.149999999999999">
      <c r="A22" s="141" t="s">
        <v>231</v>
      </c>
      <c r="B22" s="124">
        <f>G7/B7*100</f>
        <v>33.253931470312025</v>
      </c>
      <c r="C22" s="124">
        <f>I7/G7*100</f>
        <v>47.906653283351439</v>
      </c>
      <c r="D22" s="124">
        <f>H7/G7*100</f>
        <v>52.093346716648561</v>
      </c>
      <c r="E22" s="125"/>
      <c r="F22" s="125"/>
      <c r="G22" s="125"/>
      <c r="H22" s="125"/>
      <c r="I22" s="125"/>
      <c r="J22" s="125"/>
      <c r="K22" s="125"/>
      <c r="L22" s="125"/>
    </row>
    <row r="23" spans="1:12" ht="16.149999999999999">
      <c r="A23" s="123" t="s">
        <v>124</v>
      </c>
      <c r="B23" s="20">
        <f t="shared" ref="B23:B27" si="3">G8/B8*100</f>
        <v>10.310270266098462</v>
      </c>
      <c r="C23" s="20">
        <f t="shared" ref="C23:C27" si="4">I8/G8*100</f>
        <v>46.420640267485091</v>
      </c>
      <c r="D23" s="20">
        <f t="shared" ref="D23:D27" si="5">H8/G8*100</f>
        <v>53.579359732514909</v>
      </c>
      <c r="E23" s="14"/>
      <c r="F23" s="14"/>
      <c r="G23" s="14"/>
      <c r="H23" s="14"/>
      <c r="I23" s="14"/>
      <c r="J23" s="14"/>
      <c r="K23" s="14"/>
      <c r="L23" s="14"/>
    </row>
    <row r="24" spans="1:12" ht="16.149999999999999">
      <c r="A24" s="123" t="s">
        <v>125</v>
      </c>
      <c r="B24" s="20">
        <f t="shared" si="3"/>
        <v>21.724479950554141</v>
      </c>
      <c r="C24" s="20">
        <f t="shared" si="4"/>
        <v>47.058952595837738</v>
      </c>
      <c r="D24" s="20">
        <f t="shared" si="5"/>
        <v>52.941047404162269</v>
      </c>
      <c r="E24" s="14"/>
      <c r="F24" s="14"/>
      <c r="G24" s="14"/>
      <c r="H24" s="14"/>
      <c r="I24" s="14"/>
      <c r="J24" s="14"/>
      <c r="K24" s="14"/>
      <c r="L24" s="14"/>
    </row>
    <row r="25" spans="1:12" ht="16.149999999999999">
      <c r="A25" s="123" t="s">
        <v>126</v>
      </c>
      <c r="B25" s="20">
        <f t="shared" si="3"/>
        <v>41.493926385446031</v>
      </c>
      <c r="C25" s="20">
        <f t="shared" si="4"/>
        <v>48.090095519329857</v>
      </c>
      <c r="D25" s="20">
        <f t="shared" si="5"/>
        <v>51.909904480670143</v>
      </c>
      <c r="E25" s="14"/>
      <c r="F25" s="14"/>
      <c r="G25" s="14"/>
      <c r="H25" s="14"/>
      <c r="I25" s="14"/>
      <c r="J25" s="14"/>
      <c r="K25" s="14"/>
      <c r="L25" s="14"/>
    </row>
    <row r="26" spans="1:12" ht="16.149999999999999">
      <c r="A26" s="123" t="s">
        <v>127</v>
      </c>
      <c r="B26" s="20">
        <f t="shared" si="3"/>
        <v>46.098491007046782</v>
      </c>
      <c r="C26" s="20">
        <f t="shared" si="4"/>
        <v>48.494348626231599</v>
      </c>
      <c r="D26" s="20">
        <f t="shared" si="5"/>
        <v>51.505651373768401</v>
      </c>
      <c r="E26" s="14"/>
      <c r="F26" s="14"/>
      <c r="G26" s="14"/>
      <c r="H26" s="14"/>
      <c r="I26" s="14"/>
      <c r="J26" s="14"/>
      <c r="K26" s="14"/>
      <c r="L26" s="14"/>
    </row>
    <row r="27" spans="1:12" ht="16.149999999999999">
      <c r="A27" s="123" t="s">
        <v>128</v>
      </c>
      <c r="B27" s="20">
        <f t="shared" si="3"/>
        <v>26.967985296258952</v>
      </c>
      <c r="C27" s="20">
        <f t="shared" si="4"/>
        <v>47.338287804157474</v>
      </c>
      <c r="D27" s="20">
        <f t="shared" si="5"/>
        <v>52.661712195842526</v>
      </c>
      <c r="E27" s="14"/>
      <c r="F27" s="14"/>
      <c r="G27" s="14"/>
      <c r="H27" s="14"/>
      <c r="I27" s="14"/>
      <c r="J27" s="14"/>
      <c r="K27" s="14"/>
      <c r="L27" s="14"/>
    </row>
    <row r="28" spans="1:12" ht="16.149999999999999">
      <c r="A28" s="425" t="s">
        <v>263</v>
      </c>
      <c r="B28" s="419"/>
      <c r="C28" s="419"/>
      <c r="D28" s="419"/>
      <c r="E28" s="14"/>
      <c r="F28" s="14"/>
      <c r="G28" s="14"/>
      <c r="H28" s="14"/>
      <c r="I28" s="14"/>
      <c r="J28" s="14"/>
      <c r="K28" s="14"/>
      <c r="L28" s="14"/>
    </row>
    <row r="29" spans="1:12" ht="16.149999999999999">
      <c r="A29" s="419" t="s">
        <v>264</v>
      </c>
      <c r="B29" s="419"/>
      <c r="C29" s="419"/>
      <c r="D29" s="419"/>
      <c r="E29" s="14"/>
      <c r="F29" s="14"/>
      <c r="G29" s="14"/>
      <c r="H29" s="14"/>
      <c r="I29" s="14"/>
      <c r="J29" s="14"/>
      <c r="K29" s="14"/>
      <c r="L29" s="14"/>
    </row>
    <row r="31" spans="1:12">
      <c r="B31" s="17"/>
      <c r="C31" s="17"/>
      <c r="D31" s="17"/>
    </row>
    <row r="32" spans="1:12">
      <c r="B32" s="17"/>
      <c r="C32" s="17"/>
      <c r="D32" s="17"/>
    </row>
    <row r="33" spans="2:4">
      <c r="B33" s="17"/>
      <c r="C33" s="17"/>
      <c r="D33" s="17"/>
    </row>
    <row r="34" spans="2:4">
      <c r="B34" s="17"/>
      <c r="C34" s="17"/>
      <c r="D34" s="17"/>
    </row>
    <row r="35" spans="2:4">
      <c r="B35" s="17"/>
      <c r="C35" s="17"/>
      <c r="D35" s="17"/>
    </row>
    <row r="36" spans="2:4">
      <c r="B36" s="17"/>
      <c r="C36" s="17"/>
      <c r="D36" s="17"/>
    </row>
  </sheetData>
  <mergeCells count="20">
    <mergeCell ref="A29:D29"/>
    <mergeCell ref="A19:D19"/>
    <mergeCell ref="A20:A21"/>
    <mergeCell ref="B20:B21"/>
    <mergeCell ref="C20:D20"/>
    <mergeCell ref="A28:D28"/>
    <mergeCell ref="A13:L13"/>
    <mergeCell ref="A14:L14"/>
    <mergeCell ref="A3:L3"/>
    <mergeCell ref="A4:A6"/>
    <mergeCell ref="B4:F4"/>
    <mergeCell ref="G4:L4"/>
    <mergeCell ref="B5:B6"/>
    <mergeCell ref="C5:C6"/>
    <mergeCell ref="D5:D6"/>
    <mergeCell ref="E5:F5"/>
    <mergeCell ref="G5:G6"/>
    <mergeCell ref="H5:H6"/>
    <mergeCell ref="I5:I6"/>
    <mergeCell ref="J5:L5"/>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73935-0EEE-49BC-81A5-8F04518C9FDC}">
  <dimension ref="A1:L39"/>
  <sheetViews>
    <sheetView topLeftCell="A16" workbookViewId="0">
      <selection activeCell="B37" sqref="B37"/>
    </sheetView>
  </sheetViews>
  <sheetFormatPr defaultColWidth="8.85546875" defaultRowHeight="14.45"/>
  <cols>
    <col min="1" max="1" width="40.7109375" style="11" customWidth="1"/>
    <col min="2" max="2" width="45.28515625" style="11" customWidth="1"/>
    <col min="3" max="3" width="20.7109375" style="11" customWidth="1"/>
    <col min="4" max="4" width="17.7109375" style="11" customWidth="1"/>
    <col min="5" max="5" width="20.7109375" style="11" customWidth="1"/>
    <col min="6" max="6" width="17.7109375" style="11" customWidth="1"/>
    <col min="7" max="7" width="19.7109375" style="11" customWidth="1"/>
    <col min="8" max="8" width="17.28515625" style="11" customWidth="1"/>
    <col min="9" max="9" width="15.28515625" style="11" customWidth="1"/>
    <col min="10" max="10" width="23.7109375" style="11" customWidth="1"/>
    <col min="11" max="11" width="17.28515625" style="11" customWidth="1"/>
    <col min="12" max="12" width="15.28515625" style="11" customWidth="1"/>
    <col min="13" max="16384" width="8.85546875" style="11"/>
  </cols>
  <sheetData>
    <row r="1" spans="1:12" s="14" customFormat="1" ht="16.149999999999999" hidden="1">
      <c r="A1" s="139" t="s">
        <v>247</v>
      </c>
    </row>
    <row r="2" spans="1:12" s="14" customFormat="1" ht="16.149999999999999" hidden="1"/>
    <row r="3" spans="1:12" s="14" customFormat="1" ht="24" hidden="1" customHeight="1">
      <c r="A3" s="437" t="s">
        <v>267</v>
      </c>
      <c r="B3" s="437"/>
      <c r="C3" s="437"/>
      <c r="D3" s="437"/>
      <c r="E3" s="437"/>
      <c r="F3" s="437"/>
      <c r="G3" s="437"/>
      <c r="H3" s="437"/>
      <c r="I3" s="437"/>
      <c r="J3" s="437"/>
      <c r="K3" s="437"/>
      <c r="L3" s="437"/>
    </row>
    <row r="4" spans="1:12" s="14" customFormat="1" ht="15" hidden="1" customHeight="1">
      <c r="A4" s="442" t="s">
        <v>115</v>
      </c>
      <c r="B4" s="431" t="s">
        <v>250</v>
      </c>
      <c r="C4" s="432"/>
      <c r="D4" s="432"/>
      <c r="E4" s="432"/>
      <c r="F4" s="432"/>
      <c r="G4" s="433" t="s">
        <v>251</v>
      </c>
      <c r="H4" s="434"/>
      <c r="I4" s="434"/>
      <c r="J4" s="434"/>
      <c r="K4" s="434"/>
      <c r="L4" s="434"/>
    </row>
    <row r="5" spans="1:12" s="14" customFormat="1" ht="15" hidden="1" customHeight="1">
      <c r="A5" s="429"/>
      <c r="B5" s="435" t="s">
        <v>252</v>
      </c>
      <c r="C5" s="436" t="s">
        <v>119</v>
      </c>
      <c r="D5" s="436" t="s">
        <v>118</v>
      </c>
      <c r="E5" s="435" t="s">
        <v>165</v>
      </c>
      <c r="F5" s="435"/>
      <c r="G5" s="435" t="s">
        <v>252</v>
      </c>
      <c r="H5" s="436" t="s">
        <v>119</v>
      </c>
      <c r="I5" s="436" t="s">
        <v>118</v>
      </c>
      <c r="J5" s="437" t="s">
        <v>165</v>
      </c>
      <c r="K5" s="437"/>
      <c r="L5" s="437"/>
    </row>
    <row r="6" spans="1:12" s="14" customFormat="1" ht="24.75" hidden="1" customHeight="1">
      <c r="A6" s="430"/>
      <c r="B6" s="435"/>
      <c r="C6" s="437"/>
      <c r="D6" s="437"/>
      <c r="E6" s="28" t="s">
        <v>119</v>
      </c>
      <c r="F6" s="28" t="s">
        <v>118</v>
      </c>
      <c r="G6" s="435"/>
      <c r="H6" s="437"/>
      <c r="I6" s="437"/>
      <c r="J6" s="28" t="s">
        <v>253</v>
      </c>
      <c r="K6" s="28" t="s">
        <v>254</v>
      </c>
      <c r="L6" s="28" t="s">
        <v>255</v>
      </c>
    </row>
    <row r="7" spans="1:12" s="14" customFormat="1" ht="15" hidden="1" customHeight="1">
      <c r="A7" s="28" t="s">
        <v>231</v>
      </c>
      <c r="B7" s="140">
        <v>26108208</v>
      </c>
      <c r="C7" s="140">
        <v>13452681</v>
      </c>
      <c r="D7" s="140">
        <v>12655527</v>
      </c>
      <c r="E7" s="127">
        <f t="shared" ref="E7:E12" si="0">SUM(C7/B7)</f>
        <v>0.51526634842192154</v>
      </c>
      <c r="F7" s="127">
        <f t="shared" ref="F7:F12" si="1">SUM(D7/B7)</f>
        <v>0.48473365157807846</v>
      </c>
      <c r="G7" s="130">
        <v>3893409</v>
      </c>
      <c r="H7" s="130">
        <v>2066485</v>
      </c>
      <c r="I7" s="130">
        <v>1826924</v>
      </c>
      <c r="J7" s="127">
        <f t="shared" ref="J7:L12" si="2">SUM(G7/B7)</f>
        <v>0.14912586110850656</v>
      </c>
      <c r="K7" s="127">
        <f t="shared" si="2"/>
        <v>0.15361138794564444</v>
      </c>
      <c r="L7" s="127">
        <f t="shared" si="2"/>
        <v>0.14435779719011307</v>
      </c>
    </row>
    <row r="8" spans="1:12" s="14" customFormat="1" ht="16.149999999999999" hidden="1">
      <c r="A8" s="28" t="s">
        <v>124</v>
      </c>
      <c r="B8" s="140">
        <v>2864390</v>
      </c>
      <c r="C8" s="140">
        <v>1489928</v>
      </c>
      <c r="D8" s="140">
        <v>1374462</v>
      </c>
      <c r="E8" s="127">
        <f t="shared" si="0"/>
        <v>0.52015542576255325</v>
      </c>
      <c r="F8" s="127">
        <f t="shared" si="1"/>
        <v>0.4798445742374467</v>
      </c>
      <c r="G8" s="130">
        <v>271377</v>
      </c>
      <c r="H8" s="130">
        <v>151439</v>
      </c>
      <c r="I8" s="130">
        <v>119938</v>
      </c>
      <c r="J8" s="127">
        <f t="shared" si="2"/>
        <v>9.474163783562993E-2</v>
      </c>
      <c r="K8" s="127">
        <f t="shared" si="2"/>
        <v>0.10164182430291933</v>
      </c>
      <c r="L8" s="127">
        <f t="shared" si="2"/>
        <v>8.7261779518095078E-2</v>
      </c>
    </row>
    <row r="9" spans="1:12" s="14" customFormat="1" ht="16.149999999999999" hidden="1">
      <c r="A9" s="28" t="s">
        <v>125</v>
      </c>
      <c r="B9" s="140">
        <v>7420513</v>
      </c>
      <c r="C9" s="140">
        <v>3852559</v>
      </c>
      <c r="D9" s="140">
        <v>3567954</v>
      </c>
      <c r="E9" s="127">
        <f t="shared" si="0"/>
        <v>0.51917690865847144</v>
      </c>
      <c r="F9" s="127">
        <f t="shared" si="1"/>
        <v>0.48082309134152856</v>
      </c>
      <c r="G9" s="130">
        <v>1651002</v>
      </c>
      <c r="H9" s="130">
        <v>880732</v>
      </c>
      <c r="I9" s="130">
        <v>770270</v>
      </c>
      <c r="J9" s="127">
        <f t="shared" si="2"/>
        <v>0.22249162557898625</v>
      </c>
      <c r="K9" s="127">
        <f t="shared" si="2"/>
        <v>0.22860960727661794</v>
      </c>
      <c r="L9" s="127">
        <f t="shared" si="2"/>
        <v>0.21588563081250486</v>
      </c>
    </row>
    <row r="10" spans="1:12" s="14" customFormat="1" ht="16.149999999999999" hidden="1">
      <c r="A10" s="28" t="s">
        <v>126</v>
      </c>
      <c r="B10" s="140">
        <v>10130005</v>
      </c>
      <c r="C10" s="140">
        <v>5192243</v>
      </c>
      <c r="D10" s="140">
        <v>4937762</v>
      </c>
      <c r="E10" s="127">
        <f t="shared" si="0"/>
        <v>0.51256075391868017</v>
      </c>
      <c r="F10" s="127">
        <f t="shared" si="1"/>
        <v>0.48743924608131978</v>
      </c>
      <c r="G10" s="130">
        <v>1488201</v>
      </c>
      <c r="H10" s="130">
        <v>777238</v>
      </c>
      <c r="I10" s="130">
        <v>710963</v>
      </c>
      <c r="J10" s="127">
        <f t="shared" si="2"/>
        <v>0.14691019402260908</v>
      </c>
      <c r="K10" s="127">
        <f t="shared" si="2"/>
        <v>0.14969214653474422</v>
      </c>
      <c r="L10" s="127">
        <f t="shared" si="2"/>
        <v>0.14398486601824875</v>
      </c>
    </row>
    <row r="11" spans="1:12" s="14" customFormat="1" ht="16.149999999999999" hidden="1">
      <c r="A11" s="28" t="s">
        <v>127</v>
      </c>
      <c r="B11" s="140">
        <v>3562935</v>
      </c>
      <c r="C11" s="140">
        <v>1826146</v>
      </c>
      <c r="D11" s="140">
        <v>1736789</v>
      </c>
      <c r="E11" s="127">
        <f t="shared" si="0"/>
        <v>0.51253980215749095</v>
      </c>
      <c r="F11" s="127">
        <f t="shared" si="1"/>
        <v>0.48746019784250905</v>
      </c>
      <c r="G11" s="130">
        <v>284318</v>
      </c>
      <c r="H11" s="130">
        <v>148529</v>
      </c>
      <c r="I11" s="130">
        <v>135789</v>
      </c>
      <c r="J11" s="127">
        <f t="shared" si="2"/>
        <v>7.9798817547892392E-2</v>
      </c>
      <c r="K11" s="127">
        <f t="shared" si="2"/>
        <v>8.1334679702499149E-2</v>
      </c>
      <c r="L11" s="127">
        <f t="shared" si="2"/>
        <v>7.8183935987618525E-2</v>
      </c>
    </row>
    <row r="12" spans="1:12" s="14" customFormat="1" ht="16.149999999999999" hidden="1">
      <c r="A12" s="28" t="s">
        <v>128</v>
      </c>
      <c r="B12" s="140">
        <v>2130365</v>
      </c>
      <c r="C12" s="140">
        <v>1091805</v>
      </c>
      <c r="D12" s="140">
        <v>1038560</v>
      </c>
      <c r="E12" s="127">
        <f t="shared" si="0"/>
        <v>0.51249668484039124</v>
      </c>
      <c r="F12" s="127">
        <f t="shared" si="1"/>
        <v>0.48750331515960882</v>
      </c>
      <c r="G12" s="130">
        <v>198511</v>
      </c>
      <c r="H12" s="130">
        <v>108547</v>
      </c>
      <c r="I12" s="130">
        <v>89964</v>
      </c>
      <c r="J12" s="127">
        <f t="shared" si="2"/>
        <v>9.3181684828656117E-2</v>
      </c>
      <c r="K12" s="127">
        <f t="shared" si="2"/>
        <v>9.9419768182047161E-2</v>
      </c>
      <c r="L12" s="127">
        <f t="shared" si="2"/>
        <v>8.6623786781697729E-2</v>
      </c>
    </row>
    <row r="13" spans="1:12" s="14" customFormat="1" ht="16.149999999999999" hidden="1">
      <c r="A13" s="448" t="s">
        <v>259</v>
      </c>
      <c r="B13" s="448"/>
      <c r="C13" s="448"/>
      <c r="D13" s="448"/>
      <c r="E13" s="448"/>
      <c r="F13" s="448"/>
      <c r="G13" s="448"/>
      <c r="H13" s="448"/>
      <c r="I13" s="448"/>
      <c r="J13" s="448"/>
      <c r="K13" s="448"/>
    </row>
    <row r="14" spans="1:12" s="14" customFormat="1" ht="16.149999999999999" hidden="1">
      <c r="A14" s="448" t="s">
        <v>260</v>
      </c>
      <c r="B14" s="448"/>
      <c r="C14" s="448"/>
      <c r="D14" s="448"/>
      <c r="E14" s="448"/>
      <c r="F14" s="448"/>
      <c r="G14" s="448"/>
      <c r="H14" s="448"/>
      <c r="I14" s="448"/>
      <c r="J14" s="448"/>
      <c r="K14" s="448"/>
    </row>
    <row r="15" spans="1:12" hidden="1"/>
    <row r="16" spans="1:12">
      <c r="A16" s="136"/>
    </row>
    <row r="19" spans="1:12" ht="62.45" customHeight="1">
      <c r="A19" s="449" t="s">
        <v>268</v>
      </c>
      <c r="B19" s="449"/>
      <c r="C19" s="449"/>
      <c r="D19" s="449"/>
      <c r="E19" s="14"/>
      <c r="F19" s="14"/>
      <c r="G19" s="14"/>
      <c r="H19" s="14"/>
      <c r="I19" s="14"/>
      <c r="J19" s="14"/>
      <c r="K19" s="14"/>
      <c r="L19" s="14"/>
    </row>
    <row r="20" spans="1:12" ht="25.15" customHeight="1">
      <c r="A20" s="446" t="s">
        <v>115</v>
      </c>
      <c r="B20" s="446" t="s">
        <v>269</v>
      </c>
      <c r="C20" s="446" t="s">
        <v>165</v>
      </c>
      <c r="D20" s="446"/>
      <c r="E20" s="14"/>
      <c r="F20" s="14"/>
      <c r="G20" s="14"/>
      <c r="H20" s="14"/>
      <c r="I20" s="14"/>
      <c r="J20" s="14"/>
      <c r="K20" s="14"/>
      <c r="L20" s="14"/>
    </row>
    <row r="21" spans="1:12" ht="24.6" customHeight="1">
      <c r="A21" s="446"/>
      <c r="B21" s="447"/>
      <c r="C21" s="19" t="s">
        <v>118</v>
      </c>
      <c r="D21" s="19" t="s">
        <v>119</v>
      </c>
      <c r="E21" s="14"/>
      <c r="F21" s="14"/>
      <c r="G21" s="14"/>
      <c r="H21" s="14"/>
      <c r="I21" s="14"/>
      <c r="J21" s="14"/>
      <c r="K21" s="14"/>
      <c r="L21" s="14"/>
    </row>
    <row r="22" spans="1:12" ht="16.149999999999999">
      <c r="A22" s="141" t="s">
        <v>231</v>
      </c>
      <c r="B22" s="124">
        <f>G7/B7*100</f>
        <v>14.912586110850656</v>
      </c>
      <c r="C22" s="124">
        <f>I7/G7*100</f>
        <v>46.923505853096863</v>
      </c>
      <c r="D22" s="124">
        <f>H7/G7*100</f>
        <v>53.076494146903144</v>
      </c>
      <c r="E22" s="14"/>
      <c r="F22" s="14"/>
      <c r="G22" s="14"/>
      <c r="H22" s="14"/>
      <c r="I22" s="14"/>
      <c r="J22" s="14"/>
      <c r="K22" s="14"/>
      <c r="L22" s="14"/>
    </row>
    <row r="23" spans="1:12" ht="16.149999999999999">
      <c r="A23" s="142" t="s">
        <v>124</v>
      </c>
      <c r="B23" s="20">
        <f t="shared" ref="B23:B27" si="3">G8/B8*100</f>
        <v>9.474163783562993</v>
      </c>
      <c r="C23" s="20">
        <f t="shared" ref="C23:C27" si="4">I8/G8*100</f>
        <v>44.196081466004856</v>
      </c>
      <c r="D23" s="20">
        <f t="shared" ref="D23:D27" si="5">H8/G8*100</f>
        <v>55.803918533995144</v>
      </c>
      <c r="E23" s="14"/>
      <c r="F23" s="14"/>
      <c r="G23" s="14"/>
      <c r="H23" s="14"/>
      <c r="I23" s="14"/>
      <c r="J23" s="14"/>
      <c r="K23" s="14"/>
      <c r="L23" s="14"/>
    </row>
    <row r="24" spans="1:12" ht="16.149999999999999">
      <c r="A24" s="142" t="s">
        <v>125</v>
      </c>
      <c r="B24" s="20">
        <f t="shared" si="3"/>
        <v>22.249162557898625</v>
      </c>
      <c r="C24" s="20">
        <f t="shared" si="4"/>
        <v>46.654698177228134</v>
      </c>
      <c r="D24" s="20">
        <f t="shared" si="5"/>
        <v>53.345301822771873</v>
      </c>
      <c r="E24" s="14"/>
      <c r="F24" s="14"/>
      <c r="G24" s="14"/>
      <c r="H24" s="14"/>
      <c r="I24" s="14"/>
      <c r="J24" s="14"/>
      <c r="K24" s="14"/>
      <c r="L24" s="14"/>
    </row>
    <row r="25" spans="1:12" ht="16.149999999999999">
      <c r="A25" s="142" t="s">
        <v>126</v>
      </c>
      <c r="B25" s="20">
        <f t="shared" si="3"/>
        <v>14.691019402260908</v>
      </c>
      <c r="C25" s="20">
        <f t="shared" si="4"/>
        <v>47.773318254724998</v>
      </c>
      <c r="D25" s="20">
        <f t="shared" si="5"/>
        <v>52.226681745274995</v>
      </c>
      <c r="E25" s="14"/>
      <c r="F25" s="14"/>
      <c r="G25" s="14"/>
      <c r="H25" s="14"/>
      <c r="I25" s="14"/>
      <c r="J25" s="14"/>
      <c r="K25" s="14"/>
      <c r="L25" s="14"/>
    </row>
    <row r="26" spans="1:12" ht="16.149999999999999">
      <c r="A26" s="142" t="s">
        <v>127</v>
      </c>
      <c r="B26" s="20">
        <f t="shared" si="3"/>
        <v>7.9798817547892389</v>
      </c>
      <c r="C26" s="20">
        <f t="shared" si="4"/>
        <v>47.759550925372295</v>
      </c>
      <c r="D26" s="20">
        <f t="shared" si="5"/>
        <v>52.240449074627705</v>
      </c>
      <c r="E26" s="14"/>
      <c r="F26" s="14"/>
      <c r="G26" s="14"/>
      <c r="H26" s="14"/>
      <c r="I26" s="14"/>
      <c r="J26" s="14"/>
      <c r="K26" s="14"/>
      <c r="L26" s="14"/>
    </row>
    <row r="27" spans="1:12" ht="16.149999999999999">
      <c r="A27" s="142" t="s">
        <v>128</v>
      </c>
      <c r="B27" s="20">
        <f t="shared" si="3"/>
        <v>9.3181684828656124</v>
      </c>
      <c r="C27" s="20">
        <f t="shared" si="4"/>
        <v>45.31940295499998</v>
      </c>
      <c r="D27" s="20">
        <f t="shared" si="5"/>
        <v>54.68059704500002</v>
      </c>
      <c r="E27" s="14"/>
      <c r="F27" s="14"/>
      <c r="G27" s="14"/>
      <c r="H27" s="14"/>
      <c r="I27" s="14"/>
      <c r="J27" s="14"/>
      <c r="K27" s="14"/>
      <c r="L27" s="14"/>
    </row>
    <row r="28" spans="1:12" ht="14.45" customHeight="1">
      <c r="A28" s="425" t="s">
        <v>263</v>
      </c>
      <c r="B28" s="419"/>
      <c r="C28" s="419"/>
      <c r="D28" s="419"/>
      <c r="E28" s="14"/>
      <c r="F28" s="14"/>
      <c r="G28" s="14"/>
      <c r="H28" s="14"/>
      <c r="I28" s="14"/>
      <c r="J28" s="14"/>
      <c r="K28" s="14"/>
      <c r="L28" s="14"/>
    </row>
    <row r="29" spans="1:12" ht="16.149999999999999">
      <c r="A29" s="419" t="s">
        <v>260</v>
      </c>
      <c r="B29" s="419"/>
      <c r="C29" s="419"/>
      <c r="D29" s="419"/>
      <c r="E29" s="14"/>
      <c r="F29" s="14"/>
      <c r="G29" s="14"/>
      <c r="H29" s="14"/>
      <c r="I29" s="14"/>
      <c r="J29" s="14"/>
      <c r="K29" s="14"/>
      <c r="L29" s="14"/>
    </row>
    <row r="30" spans="1:12" ht="16.149999999999999">
      <c r="A30" s="14"/>
      <c r="B30" s="14"/>
      <c r="C30" s="14"/>
      <c r="D30" s="14"/>
      <c r="E30" s="14"/>
      <c r="F30" s="14"/>
      <c r="G30" s="14"/>
      <c r="H30" s="14"/>
      <c r="I30" s="14"/>
      <c r="J30" s="14"/>
      <c r="K30" s="14"/>
      <c r="L30" s="14"/>
    </row>
    <row r="31" spans="1:12" ht="16.149999999999999">
      <c r="A31" s="14"/>
      <c r="B31" s="14"/>
      <c r="C31" s="14"/>
      <c r="D31" s="14"/>
      <c r="E31" s="14"/>
      <c r="F31" s="14"/>
      <c r="G31" s="14"/>
      <c r="H31" s="14"/>
      <c r="I31" s="14"/>
      <c r="J31" s="14"/>
      <c r="K31" s="14"/>
      <c r="L31" s="14"/>
    </row>
    <row r="32" spans="1:12" ht="16.149999999999999">
      <c r="A32" s="14"/>
      <c r="B32" s="16"/>
      <c r="C32" s="16"/>
      <c r="D32" s="16"/>
      <c r="E32" s="14"/>
      <c r="F32" s="14"/>
      <c r="G32" s="14"/>
      <c r="H32" s="14"/>
      <c r="I32" s="14"/>
      <c r="J32" s="14"/>
      <c r="K32" s="14"/>
      <c r="L32" s="14"/>
    </row>
    <row r="33" spans="1:12" ht="16.149999999999999">
      <c r="A33" s="14"/>
      <c r="B33" s="16"/>
      <c r="C33" s="16"/>
      <c r="D33" s="16"/>
      <c r="E33" s="14"/>
      <c r="F33" s="14"/>
      <c r="G33" s="14"/>
      <c r="H33" s="14"/>
      <c r="I33" s="14"/>
      <c r="J33" s="14"/>
      <c r="K33" s="14"/>
      <c r="L33" s="14"/>
    </row>
    <row r="34" spans="1:12" ht="16.149999999999999">
      <c r="A34" s="14"/>
      <c r="B34" s="16"/>
      <c r="C34" s="16"/>
      <c r="D34" s="16"/>
      <c r="E34" s="14"/>
      <c r="F34" s="14"/>
      <c r="G34" s="14"/>
      <c r="H34" s="14"/>
      <c r="I34" s="14"/>
      <c r="J34" s="14"/>
      <c r="K34" s="14"/>
      <c r="L34" s="14"/>
    </row>
    <row r="35" spans="1:12" ht="16.149999999999999">
      <c r="A35" s="14"/>
      <c r="B35" s="16"/>
      <c r="C35" s="16"/>
      <c r="D35" s="16"/>
      <c r="E35" s="14"/>
      <c r="F35" s="14"/>
      <c r="G35" s="14"/>
      <c r="H35" s="14"/>
      <c r="I35" s="14"/>
      <c r="J35" s="14"/>
      <c r="K35" s="14"/>
      <c r="L35" s="14"/>
    </row>
    <row r="36" spans="1:12" ht="16.149999999999999">
      <c r="A36" s="14"/>
      <c r="B36" s="16"/>
      <c r="C36" s="16"/>
      <c r="D36" s="16"/>
      <c r="E36" s="14"/>
      <c r="F36" s="14"/>
      <c r="G36" s="14"/>
      <c r="H36" s="14"/>
      <c r="I36" s="14"/>
      <c r="J36" s="14"/>
      <c r="K36" s="14"/>
      <c r="L36" s="14"/>
    </row>
    <row r="37" spans="1:12" ht="16.149999999999999">
      <c r="A37" s="14"/>
      <c r="B37" s="16"/>
      <c r="C37" s="16"/>
      <c r="D37" s="16"/>
      <c r="E37" s="14"/>
      <c r="F37" s="14"/>
      <c r="G37" s="14"/>
      <c r="H37" s="14"/>
      <c r="I37" s="14"/>
      <c r="J37" s="14"/>
      <c r="K37" s="14"/>
      <c r="L37" s="14"/>
    </row>
    <row r="38" spans="1:12" ht="16.149999999999999">
      <c r="A38" s="14"/>
      <c r="B38" s="14"/>
      <c r="C38" s="14"/>
      <c r="D38" s="14"/>
      <c r="E38" s="14"/>
      <c r="F38" s="14"/>
      <c r="G38" s="14"/>
      <c r="H38" s="14"/>
      <c r="I38" s="14"/>
      <c r="J38" s="14"/>
      <c r="K38" s="14"/>
      <c r="L38" s="14"/>
    </row>
    <row r="39" spans="1:12" ht="16.149999999999999">
      <c r="A39" s="14"/>
      <c r="B39" s="14"/>
      <c r="C39" s="14"/>
      <c r="D39" s="14"/>
      <c r="E39" s="14"/>
      <c r="F39" s="14"/>
      <c r="G39" s="14"/>
      <c r="H39" s="14"/>
      <c r="I39" s="14"/>
      <c r="J39" s="14"/>
      <c r="K39" s="14"/>
      <c r="L39" s="14"/>
    </row>
  </sheetData>
  <mergeCells count="20">
    <mergeCell ref="A29:D29"/>
    <mergeCell ref="A19:D19"/>
    <mergeCell ref="A20:A21"/>
    <mergeCell ref="B20:B21"/>
    <mergeCell ref="C20:D20"/>
    <mergeCell ref="A28:D28"/>
    <mergeCell ref="A13:K13"/>
    <mergeCell ref="A14:K14"/>
    <mergeCell ref="A3:L3"/>
    <mergeCell ref="A4:A6"/>
    <mergeCell ref="B4:F4"/>
    <mergeCell ref="G4:L4"/>
    <mergeCell ref="B5:B6"/>
    <mergeCell ref="C5:C6"/>
    <mergeCell ref="D5:D6"/>
    <mergeCell ref="E5:F5"/>
    <mergeCell ref="G5:G6"/>
    <mergeCell ref="H5:H6"/>
    <mergeCell ref="I5:I6"/>
    <mergeCell ref="J5:L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5DA2B-38FD-45B9-8B47-775D426BA3B9}">
  <dimension ref="A1:L32"/>
  <sheetViews>
    <sheetView topLeftCell="A17" workbookViewId="0">
      <selection activeCell="A30" sqref="A30:D30"/>
    </sheetView>
  </sheetViews>
  <sheetFormatPr defaultColWidth="8.85546875" defaultRowHeight="14.45"/>
  <cols>
    <col min="1" max="1" width="40.7109375" style="11" customWidth="1"/>
    <col min="2" max="2" width="41.85546875" style="11" customWidth="1"/>
    <col min="3" max="4" width="17.7109375" style="11" customWidth="1"/>
    <col min="5" max="5" width="16.7109375" style="11" customWidth="1"/>
    <col min="6" max="6" width="15" style="11" customWidth="1"/>
    <col min="7" max="7" width="17.7109375" style="11" customWidth="1"/>
    <col min="8" max="8" width="16.140625" style="11" customWidth="1"/>
    <col min="9" max="9" width="17" style="11" customWidth="1"/>
    <col min="10" max="10" width="17.7109375" style="11" customWidth="1"/>
    <col min="11" max="11" width="16.140625" style="11" customWidth="1"/>
    <col min="12" max="12" width="17" style="11" customWidth="1"/>
    <col min="13" max="16384" width="8.85546875" style="11"/>
  </cols>
  <sheetData>
    <row r="1" spans="1:12" hidden="1">
      <c r="A1" s="128" t="s">
        <v>247</v>
      </c>
      <c r="B1" s="128"/>
      <c r="C1" s="128"/>
      <c r="D1" s="128"/>
      <c r="E1" s="128"/>
      <c r="F1" s="128"/>
      <c r="G1" s="128"/>
      <c r="H1" s="128"/>
      <c r="I1" s="128"/>
      <c r="J1" s="128"/>
      <c r="K1" s="128"/>
      <c r="L1" s="128"/>
    </row>
    <row r="2" spans="1:12" hidden="1">
      <c r="A2" s="128"/>
      <c r="B2" s="128"/>
      <c r="C2" s="128"/>
      <c r="D2" s="128"/>
      <c r="E2" s="128"/>
      <c r="F2" s="128"/>
      <c r="G2" s="128"/>
      <c r="H2" s="128"/>
      <c r="I2" s="128"/>
      <c r="J2" s="128"/>
      <c r="K2" s="128"/>
      <c r="L2" s="128"/>
    </row>
    <row r="3" spans="1:12" s="144" customFormat="1" ht="16.149999999999999" hidden="1">
      <c r="A3" s="430" t="s">
        <v>270</v>
      </c>
      <c r="B3" s="430"/>
      <c r="C3" s="430"/>
      <c r="D3" s="430"/>
      <c r="E3" s="430"/>
      <c r="F3" s="430"/>
      <c r="G3" s="430"/>
      <c r="H3" s="430"/>
      <c r="I3" s="430"/>
      <c r="J3" s="451"/>
      <c r="K3" s="451"/>
      <c r="L3" s="451"/>
    </row>
    <row r="4" spans="1:12" s="144" customFormat="1" ht="16.149999999999999" hidden="1">
      <c r="A4" s="442" t="s">
        <v>115</v>
      </c>
      <c r="B4" s="431" t="s">
        <v>271</v>
      </c>
      <c r="C4" s="432"/>
      <c r="D4" s="432"/>
      <c r="E4" s="432"/>
      <c r="F4" s="432"/>
      <c r="G4" s="433" t="s">
        <v>251</v>
      </c>
      <c r="H4" s="434"/>
      <c r="I4" s="434"/>
      <c r="J4" s="434"/>
      <c r="K4" s="434"/>
      <c r="L4" s="434"/>
    </row>
    <row r="5" spans="1:12" s="144" customFormat="1" ht="16.149999999999999" hidden="1">
      <c r="A5" s="429"/>
      <c r="B5" s="435" t="s">
        <v>252</v>
      </c>
      <c r="C5" s="436" t="s">
        <v>119</v>
      </c>
      <c r="D5" s="436" t="s">
        <v>118</v>
      </c>
      <c r="E5" s="435" t="s">
        <v>165</v>
      </c>
      <c r="F5" s="435"/>
      <c r="G5" s="435" t="s">
        <v>252</v>
      </c>
      <c r="H5" s="436" t="s">
        <v>119</v>
      </c>
      <c r="I5" s="436" t="s">
        <v>118</v>
      </c>
      <c r="J5" s="437" t="s">
        <v>165</v>
      </c>
      <c r="K5" s="437"/>
      <c r="L5" s="437"/>
    </row>
    <row r="6" spans="1:12" s="144" customFormat="1" ht="32.450000000000003" hidden="1">
      <c r="A6" s="430"/>
      <c r="B6" s="435"/>
      <c r="C6" s="437"/>
      <c r="D6" s="437"/>
      <c r="E6" s="28" t="s">
        <v>119</v>
      </c>
      <c r="F6" s="28" t="s">
        <v>118</v>
      </c>
      <c r="G6" s="435"/>
      <c r="H6" s="437"/>
      <c r="I6" s="437"/>
      <c r="J6" s="28" t="s">
        <v>253</v>
      </c>
      <c r="K6" s="28" t="s">
        <v>254</v>
      </c>
      <c r="L6" s="28" t="s">
        <v>255</v>
      </c>
    </row>
    <row r="7" spans="1:12" s="144" customFormat="1" ht="16.149999999999999" hidden="1">
      <c r="A7" s="28" t="s">
        <v>231</v>
      </c>
      <c r="B7" s="140">
        <v>7676743</v>
      </c>
      <c r="C7" s="140">
        <v>3771826</v>
      </c>
      <c r="D7" s="140">
        <v>3904917</v>
      </c>
      <c r="E7" s="127">
        <f t="shared" ref="E7:E12" si="0">SUM(C7/B7)</f>
        <v>0.49133154516179584</v>
      </c>
      <c r="F7" s="127">
        <f t="shared" ref="F7:F12" si="1">SUM(D7/B7)</f>
        <v>0.50866845483820422</v>
      </c>
      <c r="G7" s="130">
        <v>1508933</v>
      </c>
      <c r="H7" s="130">
        <v>732404</v>
      </c>
      <c r="I7" s="130">
        <v>776529</v>
      </c>
      <c r="J7" s="127">
        <f t="shared" ref="J7:L12" si="2">SUM(G7/B7)</f>
        <v>0.19655900946534227</v>
      </c>
      <c r="K7" s="127">
        <f t="shared" si="2"/>
        <v>0.19417756810627002</v>
      </c>
      <c r="L7" s="127">
        <f t="shared" si="2"/>
        <v>0.19885928433306008</v>
      </c>
    </row>
    <row r="8" spans="1:12" s="144" customFormat="1" ht="16.149999999999999" hidden="1">
      <c r="A8" s="28" t="s">
        <v>124</v>
      </c>
      <c r="B8" s="140">
        <v>752000</v>
      </c>
      <c r="C8" s="140">
        <v>363806</v>
      </c>
      <c r="D8" s="140">
        <v>388194</v>
      </c>
      <c r="E8" s="127">
        <f t="shared" si="0"/>
        <v>0.48378457446808509</v>
      </c>
      <c r="F8" s="127">
        <f t="shared" si="1"/>
        <v>0.51621542553191491</v>
      </c>
      <c r="G8" s="130">
        <v>87352</v>
      </c>
      <c r="H8" s="130">
        <v>43419</v>
      </c>
      <c r="I8" s="130">
        <v>43933</v>
      </c>
      <c r="J8" s="127">
        <f t="shared" si="2"/>
        <v>0.1161595744680851</v>
      </c>
      <c r="K8" s="127">
        <f t="shared" si="2"/>
        <v>0.11934657482284514</v>
      </c>
      <c r="L8" s="127">
        <f t="shared" si="2"/>
        <v>0.11317279504577608</v>
      </c>
    </row>
    <row r="9" spans="1:12" s="144" customFormat="1" ht="16.149999999999999" hidden="1">
      <c r="A9" s="28" t="s">
        <v>125</v>
      </c>
      <c r="B9" s="140">
        <v>2098413</v>
      </c>
      <c r="C9" s="140">
        <v>1028386</v>
      </c>
      <c r="D9" s="140">
        <v>1070027</v>
      </c>
      <c r="E9" s="127">
        <f t="shared" si="0"/>
        <v>0.49007797797669</v>
      </c>
      <c r="F9" s="127">
        <f t="shared" si="1"/>
        <v>0.50992202202331005</v>
      </c>
      <c r="G9" s="130">
        <v>660832</v>
      </c>
      <c r="H9" s="130">
        <v>320052</v>
      </c>
      <c r="I9" s="130">
        <v>340780</v>
      </c>
      <c r="J9" s="127">
        <f t="shared" si="2"/>
        <v>0.31491989422482608</v>
      </c>
      <c r="K9" s="127">
        <f t="shared" si="2"/>
        <v>0.31121777231506459</v>
      </c>
      <c r="L9" s="127">
        <f t="shared" si="2"/>
        <v>0.31847794494905268</v>
      </c>
    </row>
    <row r="10" spans="1:12" s="144" customFormat="1" ht="16.149999999999999" hidden="1">
      <c r="A10" s="28" t="s">
        <v>126</v>
      </c>
      <c r="B10" s="140">
        <v>3230127</v>
      </c>
      <c r="C10" s="140">
        <v>1603682</v>
      </c>
      <c r="D10" s="140">
        <v>1626445</v>
      </c>
      <c r="E10" s="127">
        <f t="shared" si="0"/>
        <v>0.49647645433136223</v>
      </c>
      <c r="F10" s="127">
        <f t="shared" si="1"/>
        <v>0.50352354566863777</v>
      </c>
      <c r="G10" s="130">
        <v>605234</v>
      </c>
      <c r="H10" s="130">
        <v>292459</v>
      </c>
      <c r="I10" s="130">
        <v>312775</v>
      </c>
      <c r="J10" s="127">
        <f t="shared" si="2"/>
        <v>0.18737158012672567</v>
      </c>
      <c r="K10" s="127">
        <f t="shared" si="2"/>
        <v>0.18236720247530372</v>
      </c>
      <c r="L10" s="127">
        <f t="shared" si="2"/>
        <v>0.19230591873687705</v>
      </c>
    </row>
    <row r="11" spans="1:12" s="144" customFormat="1" ht="16.149999999999999" hidden="1">
      <c r="A11" s="28" t="s">
        <v>127</v>
      </c>
      <c r="B11" s="140">
        <v>1019801</v>
      </c>
      <c r="C11" s="140">
        <v>495766</v>
      </c>
      <c r="D11" s="140">
        <v>524035</v>
      </c>
      <c r="E11" s="127">
        <f t="shared" si="0"/>
        <v>0.48613994298887725</v>
      </c>
      <c r="F11" s="127">
        <f t="shared" si="1"/>
        <v>0.51386005701112281</v>
      </c>
      <c r="G11" s="130">
        <v>74373</v>
      </c>
      <c r="H11" s="130">
        <v>36888</v>
      </c>
      <c r="I11" s="130">
        <v>37485</v>
      </c>
      <c r="J11" s="127">
        <f t="shared" si="2"/>
        <v>7.2928934174412458E-2</v>
      </c>
      <c r="K11" s="127">
        <f t="shared" si="2"/>
        <v>7.4406070605890676E-2</v>
      </c>
      <c r="L11" s="127">
        <f t="shared" si="2"/>
        <v>7.1531481675842265E-2</v>
      </c>
    </row>
    <row r="12" spans="1:12" s="144" customFormat="1" ht="16.149999999999999" hidden="1">
      <c r="A12" s="28" t="s">
        <v>128</v>
      </c>
      <c r="B12" s="140">
        <v>576402</v>
      </c>
      <c r="C12" s="140">
        <v>280186</v>
      </c>
      <c r="D12" s="140">
        <v>296216</v>
      </c>
      <c r="E12" s="127">
        <f t="shared" si="0"/>
        <v>0.48609477413333058</v>
      </c>
      <c r="F12" s="127">
        <f t="shared" si="1"/>
        <v>0.51390522586666942</v>
      </c>
      <c r="G12" s="130">
        <v>81142</v>
      </c>
      <c r="H12" s="130">
        <v>39586</v>
      </c>
      <c r="I12" s="130">
        <v>41556</v>
      </c>
      <c r="J12" s="127">
        <f t="shared" si="2"/>
        <v>0.14077327975961221</v>
      </c>
      <c r="K12" s="127">
        <f t="shared" si="2"/>
        <v>0.14128471800875134</v>
      </c>
      <c r="L12" s="127">
        <f t="shared" si="2"/>
        <v>0.14028951845950252</v>
      </c>
    </row>
    <row r="13" spans="1:12" ht="16.149999999999999" hidden="1">
      <c r="A13" s="448" t="s">
        <v>259</v>
      </c>
      <c r="B13" s="448"/>
      <c r="C13" s="448"/>
      <c r="D13" s="448"/>
      <c r="E13" s="448"/>
      <c r="F13" s="448"/>
      <c r="G13" s="448"/>
      <c r="H13" s="448"/>
      <c r="I13" s="448"/>
      <c r="J13" s="448"/>
      <c r="K13" s="448"/>
      <c r="L13" s="14"/>
    </row>
    <row r="14" spans="1:12" ht="16.149999999999999" hidden="1">
      <c r="A14" s="450" t="s">
        <v>272</v>
      </c>
      <c r="B14" s="450"/>
      <c r="C14" s="450"/>
      <c r="D14" s="450"/>
      <c r="E14" s="450"/>
      <c r="F14" s="450"/>
      <c r="G14" s="450"/>
      <c r="H14" s="450"/>
      <c r="I14" s="450"/>
      <c r="J14" s="450"/>
      <c r="K14" s="14"/>
      <c r="L14" s="14"/>
    </row>
    <row r="15" spans="1:12" ht="16.149999999999999" hidden="1">
      <c r="A15" s="143" t="s">
        <v>273</v>
      </c>
      <c r="B15" s="143"/>
      <c r="C15" s="143"/>
      <c r="D15" s="143"/>
      <c r="E15" s="143"/>
      <c r="F15" s="143"/>
      <c r="G15" s="143"/>
      <c r="H15" s="143"/>
      <c r="I15" s="143"/>
      <c r="J15" s="143"/>
      <c r="K15" s="14"/>
      <c r="L15" s="14"/>
    </row>
    <row r="16" spans="1:12" ht="16.149999999999999" hidden="1">
      <c r="A16" s="143" t="s">
        <v>274</v>
      </c>
      <c r="B16" s="143"/>
      <c r="C16" s="143"/>
      <c r="D16" s="143"/>
      <c r="E16" s="143"/>
      <c r="F16" s="143"/>
      <c r="G16" s="143"/>
      <c r="H16" s="143"/>
      <c r="I16" s="143"/>
      <c r="J16" s="143"/>
      <c r="K16" s="14"/>
      <c r="L16" s="14"/>
    </row>
    <row r="17" spans="1:12">
      <c r="A17" s="136"/>
    </row>
    <row r="20" spans="1:12" ht="48.75" customHeight="1">
      <c r="A20" s="452" t="s">
        <v>275</v>
      </c>
      <c r="B20" s="453"/>
      <c r="C20" s="453"/>
      <c r="D20" s="453"/>
      <c r="E20" s="14"/>
      <c r="F20" s="14"/>
      <c r="G20" s="14"/>
      <c r="H20" s="14"/>
      <c r="I20" s="14"/>
      <c r="J20" s="14"/>
      <c r="K20" s="14"/>
      <c r="L20" s="14"/>
    </row>
    <row r="21" spans="1:12" ht="16.149999999999999">
      <c r="A21" s="446" t="s">
        <v>115</v>
      </c>
      <c r="B21" s="446" t="s">
        <v>276</v>
      </c>
      <c r="C21" s="446" t="s">
        <v>165</v>
      </c>
      <c r="D21" s="446"/>
      <c r="E21" s="14"/>
      <c r="F21" s="14"/>
      <c r="G21" s="14"/>
      <c r="H21" s="14"/>
      <c r="I21" s="14"/>
      <c r="J21" s="14"/>
      <c r="K21" s="14"/>
      <c r="L21" s="14"/>
    </row>
    <row r="22" spans="1:12" ht="30.75" customHeight="1">
      <c r="A22" s="446"/>
      <c r="B22" s="447"/>
      <c r="C22" s="19" t="s">
        <v>118</v>
      </c>
      <c r="D22" s="19" t="s">
        <v>119</v>
      </c>
      <c r="E22" s="14"/>
      <c r="F22" s="14"/>
      <c r="G22" s="14"/>
      <c r="H22" s="14"/>
      <c r="I22" s="14"/>
      <c r="J22" s="14"/>
      <c r="K22" s="14"/>
      <c r="L22" s="14"/>
    </row>
    <row r="23" spans="1:12" ht="16.149999999999999">
      <c r="A23" s="141" t="s">
        <v>231</v>
      </c>
      <c r="B23" s="124">
        <f>G7/B7*100</f>
        <v>19.655900946534228</v>
      </c>
      <c r="C23" s="124">
        <f>I7/G7*100</f>
        <v>51.462125886305088</v>
      </c>
      <c r="D23" s="124">
        <f>H7/G7*100</f>
        <v>48.537874113694905</v>
      </c>
      <c r="E23" s="14"/>
      <c r="F23" s="14"/>
      <c r="G23" s="14"/>
      <c r="H23" s="14"/>
      <c r="I23" s="14"/>
      <c r="J23" s="14"/>
      <c r="K23" s="14"/>
      <c r="L23" s="14"/>
    </row>
    <row r="24" spans="1:12" ht="16.149999999999999">
      <c r="A24" s="123" t="s">
        <v>124</v>
      </c>
      <c r="B24" s="20">
        <f t="shared" ref="B24:B28" si="3">G8/B8*100</f>
        <v>11.61595744680851</v>
      </c>
      <c r="C24" s="20">
        <f t="shared" ref="C24:C28" si="4">I8/G8*100</f>
        <v>50.294211924168877</v>
      </c>
      <c r="D24" s="20">
        <f t="shared" ref="D24:D28" si="5">H8/G8*100</f>
        <v>49.705788075831123</v>
      </c>
      <c r="E24" s="14"/>
      <c r="F24" s="14"/>
      <c r="G24" s="14"/>
      <c r="H24" s="14"/>
      <c r="I24" s="14"/>
      <c r="J24" s="14"/>
      <c r="K24" s="14"/>
      <c r="L24" s="14"/>
    </row>
    <row r="25" spans="1:12" ht="16.149999999999999">
      <c r="A25" s="123" t="s">
        <v>125</v>
      </c>
      <c r="B25" s="20">
        <f t="shared" si="3"/>
        <v>31.491989422482607</v>
      </c>
      <c r="C25" s="20">
        <f t="shared" si="4"/>
        <v>51.56832598905622</v>
      </c>
      <c r="D25" s="20">
        <f t="shared" si="5"/>
        <v>48.43167401094378</v>
      </c>
      <c r="E25" s="14"/>
      <c r="F25" s="14"/>
      <c r="G25" s="14"/>
      <c r="H25" s="14"/>
      <c r="I25" s="14"/>
      <c r="J25" s="14"/>
      <c r="K25" s="14"/>
      <c r="L25" s="14"/>
    </row>
    <row r="26" spans="1:12" ht="16.149999999999999">
      <c r="A26" s="123" t="s">
        <v>126</v>
      </c>
      <c r="B26" s="20">
        <f t="shared" si="3"/>
        <v>18.737158012672566</v>
      </c>
      <c r="C26" s="20">
        <f t="shared" si="4"/>
        <v>51.678359113995576</v>
      </c>
      <c r="D26" s="20">
        <f t="shared" si="5"/>
        <v>48.321640886004417</v>
      </c>
      <c r="E26" s="14"/>
      <c r="F26" s="14"/>
      <c r="G26" s="14"/>
      <c r="H26" s="14"/>
      <c r="I26" s="14"/>
      <c r="J26" s="14"/>
      <c r="K26" s="14"/>
      <c r="L26" s="14"/>
    </row>
    <row r="27" spans="1:12" ht="16.149999999999999">
      <c r="A27" s="123" t="s">
        <v>127</v>
      </c>
      <c r="B27" s="20">
        <f t="shared" si="3"/>
        <v>7.2928934174412454</v>
      </c>
      <c r="C27" s="20">
        <f t="shared" si="4"/>
        <v>50.401355330563511</v>
      </c>
      <c r="D27" s="20">
        <f t="shared" si="5"/>
        <v>49.598644669436489</v>
      </c>
      <c r="E27" s="14"/>
      <c r="F27" s="14"/>
      <c r="G27" s="14"/>
      <c r="H27" s="14"/>
      <c r="I27" s="14"/>
      <c r="J27" s="14"/>
      <c r="K27" s="14"/>
      <c r="L27" s="14"/>
    </row>
    <row r="28" spans="1:12" ht="16.149999999999999">
      <c r="A28" s="123" t="s">
        <v>128</v>
      </c>
      <c r="B28" s="20">
        <f t="shared" si="3"/>
        <v>14.077327975961222</v>
      </c>
      <c r="C28" s="20">
        <f t="shared" si="4"/>
        <v>51.213921273816275</v>
      </c>
      <c r="D28" s="20">
        <f t="shared" si="5"/>
        <v>48.786078726183732</v>
      </c>
      <c r="E28" s="14"/>
      <c r="F28" s="14"/>
      <c r="G28" s="14"/>
      <c r="H28" s="14"/>
      <c r="I28" s="14"/>
      <c r="J28" s="14"/>
      <c r="K28" s="14"/>
      <c r="L28" s="14"/>
    </row>
    <row r="29" spans="1:12" ht="14.45" customHeight="1">
      <c r="A29" s="425" t="s">
        <v>263</v>
      </c>
      <c r="B29" s="419"/>
      <c r="C29" s="419"/>
      <c r="D29" s="419"/>
      <c r="E29" s="14"/>
      <c r="F29" s="14"/>
      <c r="G29" s="14"/>
      <c r="H29" s="14"/>
      <c r="I29" s="14"/>
      <c r="J29" s="14"/>
      <c r="K29" s="14"/>
      <c r="L29" s="14"/>
    </row>
    <row r="30" spans="1:12" ht="15.75">
      <c r="A30" s="419" t="s">
        <v>277</v>
      </c>
      <c r="B30" s="419"/>
      <c r="C30" s="419"/>
      <c r="D30" s="419"/>
      <c r="E30" s="14"/>
      <c r="F30" s="14"/>
      <c r="G30" s="14"/>
      <c r="H30" s="14"/>
      <c r="I30" s="14"/>
      <c r="J30" s="14"/>
      <c r="K30" s="14"/>
      <c r="L30" s="14"/>
    </row>
    <row r="31" spans="1:12">
      <c r="A31" s="21" t="s">
        <v>278</v>
      </c>
      <c r="B31" s="21"/>
      <c r="C31" s="21"/>
      <c r="D31" s="22"/>
    </row>
    <row r="32" spans="1:12">
      <c r="A32" s="21" t="s">
        <v>279</v>
      </c>
      <c r="B32" s="21"/>
      <c r="C32" s="21"/>
      <c r="D32" s="23"/>
    </row>
  </sheetData>
  <mergeCells count="20">
    <mergeCell ref="A30:D30"/>
    <mergeCell ref="A20:D20"/>
    <mergeCell ref="A21:A22"/>
    <mergeCell ref="B21:B22"/>
    <mergeCell ref="C21:D21"/>
    <mergeCell ref="A29:D29"/>
    <mergeCell ref="A13:K13"/>
    <mergeCell ref="A14:J14"/>
    <mergeCell ref="A3:L3"/>
    <mergeCell ref="A4:A6"/>
    <mergeCell ref="B4:F4"/>
    <mergeCell ref="G4:L4"/>
    <mergeCell ref="B5:B6"/>
    <mergeCell ref="C5:C6"/>
    <mergeCell ref="D5:D6"/>
    <mergeCell ref="E5:F5"/>
    <mergeCell ref="G5:G6"/>
    <mergeCell ref="H5:H6"/>
    <mergeCell ref="I5:I6"/>
    <mergeCell ref="J5:L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384F6-37AA-46C5-919E-1FEC5EE8B4DC}">
  <dimension ref="A1:BO44"/>
  <sheetViews>
    <sheetView topLeftCell="A26" workbookViewId="0">
      <selection activeCell="A26" sqref="A26"/>
    </sheetView>
  </sheetViews>
  <sheetFormatPr defaultColWidth="8.85546875" defaultRowHeight="14.45"/>
  <cols>
    <col min="1" max="2" width="36.28515625" style="11" customWidth="1"/>
    <col min="3" max="4" width="17.5703125" style="11" customWidth="1"/>
    <col min="5" max="5" width="11" style="11" bestFit="1" customWidth="1"/>
    <col min="6" max="6" width="11.42578125" style="11" customWidth="1"/>
    <col min="7" max="7" width="18.140625" style="11" customWidth="1"/>
    <col min="8" max="8" width="12.7109375" style="11" customWidth="1"/>
    <col min="9" max="9" width="13.85546875" style="11" customWidth="1"/>
    <col min="10" max="10" width="10.5703125" style="11" bestFit="1" customWidth="1"/>
    <col min="11" max="11" width="14.7109375" style="11" bestFit="1" customWidth="1"/>
    <col min="12" max="12" width="12.85546875" style="11" bestFit="1" customWidth="1"/>
    <col min="13" max="13" width="14.28515625" style="11" customWidth="1"/>
    <col min="14" max="14" width="11.5703125" style="11" customWidth="1"/>
    <col min="15" max="15" width="9.42578125" style="11" customWidth="1"/>
    <col min="16" max="17" width="11" style="11" bestFit="1" customWidth="1"/>
    <col min="18" max="18" width="17.7109375" style="11" customWidth="1"/>
    <col min="19" max="19" width="12.7109375" style="11" customWidth="1"/>
    <col min="20" max="20" width="13.85546875" style="11" customWidth="1"/>
    <col min="21" max="21" width="10.5703125" style="11" bestFit="1" customWidth="1"/>
    <col min="22" max="22" width="14.7109375" style="11" bestFit="1" customWidth="1"/>
    <col min="23" max="23" width="12.85546875" style="11" bestFit="1" customWidth="1"/>
    <col min="24" max="24" width="14.28515625" style="11" customWidth="1"/>
    <col min="25" max="25" width="11.5703125" style="11" customWidth="1"/>
    <col min="26" max="26" width="9.42578125" style="11" customWidth="1"/>
    <col min="27" max="28" width="11" style="11" bestFit="1" customWidth="1"/>
    <col min="29" max="29" width="18.28515625" style="11" customWidth="1"/>
    <col min="30" max="30" width="12.7109375" style="11" customWidth="1"/>
    <col min="31" max="31" width="13.85546875" style="11" customWidth="1"/>
    <col min="32" max="32" width="10.5703125" style="11" bestFit="1" customWidth="1"/>
    <col min="33" max="33" width="14.7109375" style="11" bestFit="1" customWidth="1"/>
    <col min="34" max="34" width="12.85546875" style="11" bestFit="1" customWidth="1"/>
    <col min="35" max="35" width="14.28515625" style="11" customWidth="1"/>
    <col min="36" max="36" width="11.5703125" style="11" customWidth="1"/>
    <col min="37" max="37" width="9.42578125" style="11" customWidth="1"/>
    <col min="38" max="39" width="11" style="11" bestFit="1" customWidth="1"/>
    <col min="40" max="40" width="17.28515625" style="11" customWidth="1"/>
    <col min="41" max="41" width="12.7109375" style="11" customWidth="1"/>
    <col min="42" max="42" width="13.85546875" style="11" customWidth="1"/>
    <col min="43" max="43" width="10.5703125" style="11" bestFit="1" customWidth="1"/>
    <col min="44" max="44" width="14.7109375" style="11" bestFit="1" customWidth="1"/>
    <col min="45" max="45" width="12.85546875" style="11" bestFit="1" customWidth="1"/>
    <col min="46" max="46" width="14.28515625" style="11" customWidth="1"/>
    <col min="47" max="47" width="11.5703125" style="11" customWidth="1"/>
    <col min="48" max="48" width="9.42578125" style="11" customWidth="1"/>
    <col min="49" max="50" width="11" style="11" bestFit="1" customWidth="1"/>
    <col min="51" max="51" width="13.28515625" style="11" customWidth="1"/>
    <col min="52" max="52" width="12.7109375" style="11" customWidth="1"/>
    <col min="53" max="53" width="13.85546875" style="11" customWidth="1"/>
    <col min="54" max="54" width="10.5703125" style="11" bestFit="1" customWidth="1"/>
    <col min="55" max="55" width="14.7109375" style="11" bestFit="1" customWidth="1"/>
    <col min="56" max="56" width="12.85546875" style="11" bestFit="1" customWidth="1"/>
    <col min="57" max="57" width="14.28515625" style="11" customWidth="1"/>
    <col min="58" max="58" width="11.5703125" style="11" customWidth="1"/>
    <col min="59" max="59" width="9.42578125" style="11" customWidth="1"/>
    <col min="60" max="61" width="11" style="11" bestFit="1" customWidth="1"/>
    <col min="62" max="62" width="13.28515625" style="11" customWidth="1"/>
    <col min="63" max="63" width="12.7109375" style="11" customWidth="1"/>
    <col min="64" max="64" width="13.85546875" style="11" customWidth="1"/>
    <col min="65" max="65" width="10.5703125" style="11" bestFit="1" customWidth="1"/>
    <col min="66" max="66" width="14.7109375" style="11" bestFit="1" customWidth="1"/>
    <col min="67" max="67" width="12.85546875" style="11" bestFit="1" customWidth="1"/>
    <col min="68" max="16384" width="8.85546875" style="11"/>
  </cols>
  <sheetData>
    <row r="1" spans="1:67" hidden="1">
      <c r="A1" s="137" t="s">
        <v>247</v>
      </c>
    </row>
    <row r="2" spans="1:67" hidden="1"/>
    <row r="3" spans="1:67" s="14" customFormat="1" ht="16.149999999999999" hidden="1">
      <c r="A3" s="456" t="s">
        <v>59</v>
      </c>
      <c r="B3" s="456"/>
      <c r="C3" s="456"/>
      <c r="D3" s="456"/>
      <c r="E3" s="456"/>
      <c r="F3" s="456"/>
      <c r="G3" s="456"/>
      <c r="H3" s="456"/>
      <c r="I3" s="456"/>
      <c r="J3" s="456"/>
      <c r="K3" s="456"/>
      <c r="L3" s="456"/>
      <c r="M3" s="456"/>
      <c r="N3" s="456"/>
      <c r="O3" s="456"/>
      <c r="P3" s="456"/>
      <c r="Q3" s="456"/>
      <c r="R3" s="456"/>
      <c r="S3" s="456"/>
      <c r="T3" s="456"/>
      <c r="U3" s="456"/>
      <c r="V3" s="456"/>
      <c r="W3" s="456"/>
      <c r="X3" s="456"/>
      <c r="Y3" s="456"/>
      <c r="Z3" s="456"/>
      <c r="AA3" s="456"/>
      <c r="AB3" s="456"/>
      <c r="AC3" s="456"/>
      <c r="AD3" s="456"/>
      <c r="AE3" s="456"/>
      <c r="AF3" s="456"/>
      <c r="AG3" s="456"/>
      <c r="AH3" s="456"/>
      <c r="AI3" s="456"/>
      <c r="AJ3" s="456"/>
      <c r="AK3" s="456"/>
      <c r="AL3" s="456"/>
      <c r="AM3" s="456"/>
      <c r="AN3" s="456"/>
      <c r="AO3" s="456"/>
      <c r="AP3" s="456"/>
      <c r="AQ3" s="456"/>
      <c r="AR3" s="456"/>
      <c r="AS3" s="456"/>
      <c r="AT3" s="456"/>
      <c r="AU3" s="456"/>
      <c r="AV3" s="456"/>
      <c r="AW3" s="456"/>
      <c r="AX3" s="456"/>
      <c r="AY3" s="456"/>
      <c r="AZ3" s="456"/>
      <c r="BA3" s="456"/>
      <c r="BB3" s="456"/>
      <c r="BC3" s="456"/>
      <c r="BD3" s="456"/>
      <c r="BE3" s="456"/>
      <c r="BF3" s="456"/>
      <c r="BG3" s="456"/>
      <c r="BH3" s="456"/>
      <c r="BI3" s="456"/>
      <c r="BJ3" s="456"/>
      <c r="BK3" s="456"/>
      <c r="BL3" s="456"/>
      <c r="BM3" s="456"/>
      <c r="BN3" s="456"/>
      <c r="BO3" s="456"/>
    </row>
    <row r="4" spans="1:67" s="14" customFormat="1" ht="16.149999999999999" hidden="1">
      <c r="A4" s="442" t="s">
        <v>115</v>
      </c>
      <c r="B4" s="433" t="s">
        <v>280</v>
      </c>
      <c r="C4" s="434"/>
      <c r="D4" s="434"/>
      <c r="E4" s="434"/>
      <c r="F4" s="434"/>
      <c r="G4" s="434"/>
      <c r="H4" s="434"/>
      <c r="I4" s="434"/>
      <c r="J4" s="434"/>
      <c r="K4" s="434"/>
      <c r="L4" s="434"/>
      <c r="M4" s="433" t="s">
        <v>281</v>
      </c>
      <c r="N4" s="434"/>
      <c r="O4" s="434"/>
      <c r="P4" s="434"/>
      <c r="Q4" s="434"/>
      <c r="R4" s="434"/>
      <c r="S4" s="434"/>
      <c r="T4" s="434"/>
      <c r="U4" s="434"/>
      <c r="V4" s="434"/>
      <c r="W4" s="434"/>
      <c r="X4" s="433" t="s">
        <v>282</v>
      </c>
      <c r="Y4" s="434"/>
      <c r="Z4" s="434"/>
      <c r="AA4" s="434"/>
      <c r="AB4" s="434"/>
      <c r="AC4" s="434"/>
      <c r="AD4" s="434"/>
      <c r="AE4" s="434"/>
      <c r="AF4" s="434"/>
      <c r="AG4" s="434"/>
      <c r="AH4" s="434"/>
      <c r="AI4" s="433" t="s">
        <v>283</v>
      </c>
      <c r="AJ4" s="434"/>
      <c r="AK4" s="434"/>
      <c r="AL4" s="434"/>
      <c r="AM4" s="434"/>
      <c r="AN4" s="434"/>
      <c r="AO4" s="434"/>
      <c r="AP4" s="434"/>
      <c r="AQ4" s="434"/>
      <c r="AR4" s="434"/>
      <c r="AS4" s="434"/>
      <c r="AT4" s="433" t="s">
        <v>284</v>
      </c>
      <c r="AU4" s="434"/>
      <c r="AV4" s="434"/>
      <c r="AW4" s="434"/>
      <c r="AX4" s="434"/>
      <c r="AY4" s="434"/>
      <c r="AZ4" s="434"/>
      <c r="BA4" s="434"/>
      <c r="BB4" s="434"/>
      <c r="BC4" s="434"/>
      <c r="BD4" s="434"/>
      <c r="BE4" s="433" t="s">
        <v>285</v>
      </c>
      <c r="BF4" s="434"/>
      <c r="BG4" s="434"/>
      <c r="BH4" s="434"/>
      <c r="BI4" s="434"/>
      <c r="BJ4" s="434"/>
      <c r="BK4" s="434"/>
      <c r="BL4" s="434"/>
      <c r="BM4" s="434"/>
      <c r="BN4" s="434"/>
      <c r="BO4" s="434"/>
    </row>
    <row r="5" spans="1:67" s="14" customFormat="1" ht="16.149999999999999" hidden="1">
      <c r="A5" s="429"/>
      <c r="B5" s="431" t="s">
        <v>250</v>
      </c>
      <c r="C5" s="432"/>
      <c r="D5" s="432"/>
      <c r="E5" s="432"/>
      <c r="F5" s="432"/>
      <c r="G5" s="433" t="s">
        <v>251</v>
      </c>
      <c r="H5" s="434"/>
      <c r="I5" s="434"/>
      <c r="J5" s="434"/>
      <c r="K5" s="434"/>
      <c r="L5" s="434"/>
      <c r="M5" s="431" t="s">
        <v>250</v>
      </c>
      <c r="N5" s="432"/>
      <c r="O5" s="432"/>
      <c r="P5" s="432"/>
      <c r="Q5" s="432"/>
      <c r="R5" s="433" t="s">
        <v>251</v>
      </c>
      <c r="S5" s="434"/>
      <c r="T5" s="434"/>
      <c r="U5" s="434"/>
      <c r="V5" s="434"/>
      <c r="W5" s="434"/>
      <c r="X5" s="431" t="s">
        <v>250</v>
      </c>
      <c r="Y5" s="432"/>
      <c r="Z5" s="432"/>
      <c r="AA5" s="432"/>
      <c r="AB5" s="432"/>
      <c r="AC5" s="433" t="s">
        <v>251</v>
      </c>
      <c r="AD5" s="434"/>
      <c r="AE5" s="434"/>
      <c r="AF5" s="434"/>
      <c r="AG5" s="434"/>
      <c r="AH5" s="434"/>
      <c r="AI5" s="431" t="s">
        <v>250</v>
      </c>
      <c r="AJ5" s="432"/>
      <c r="AK5" s="432"/>
      <c r="AL5" s="432"/>
      <c r="AM5" s="432"/>
      <c r="AN5" s="433" t="s">
        <v>251</v>
      </c>
      <c r="AO5" s="434"/>
      <c r="AP5" s="434"/>
      <c r="AQ5" s="434"/>
      <c r="AR5" s="434"/>
      <c r="AS5" s="434"/>
      <c r="AT5" s="431" t="s">
        <v>250</v>
      </c>
      <c r="AU5" s="432"/>
      <c r="AV5" s="432"/>
      <c r="AW5" s="432"/>
      <c r="AX5" s="432"/>
      <c r="AY5" s="433" t="s">
        <v>251</v>
      </c>
      <c r="AZ5" s="434"/>
      <c r="BA5" s="434"/>
      <c r="BB5" s="434"/>
      <c r="BC5" s="434"/>
      <c r="BD5" s="434"/>
      <c r="BE5" s="431" t="s">
        <v>250</v>
      </c>
      <c r="BF5" s="432"/>
      <c r="BG5" s="432"/>
      <c r="BH5" s="432"/>
      <c r="BI5" s="432"/>
      <c r="BJ5" s="433" t="s">
        <v>251</v>
      </c>
      <c r="BK5" s="434"/>
      <c r="BL5" s="434"/>
      <c r="BM5" s="434"/>
      <c r="BN5" s="434"/>
      <c r="BO5" s="434"/>
    </row>
    <row r="6" spans="1:67" s="14" customFormat="1" ht="16.149999999999999" hidden="1">
      <c r="A6" s="429"/>
      <c r="B6" s="435" t="s">
        <v>252</v>
      </c>
      <c r="C6" s="436" t="s">
        <v>119</v>
      </c>
      <c r="D6" s="436" t="s">
        <v>118</v>
      </c>
      <c r="E6" s="435" t="s">
        <v>165</v>
      </c>
      <c r="F6" s="435"/>
      <c r="G6" s="435" t="s">
        <v>252</v>
      </c>
      <c r="H6" s="436" t="s">
        <v>119</v>
      </c>
      <c r="I6" s="436" t="s">
        <v>118</v>
      </c>
      <c r="J6" s="437" t="s">
        <v>165</v>
      </c>
      <c r="K6" s="437"/>
      <c r="L6" s="437"/>
      <c r="M6" s="435" t="s">
        <v>252</v>
      </c>
      <c r="N6" s="436" t="s">
        <v>119</v>
      </c>
      <c r="O6" s="436" t="s">
        <v>118</v>
      </c>
      <c r="P6" s="435" t="s">
        <v>165</v>
      </c>
      <c r="Q6" s="435"/>
      <c r="R6" s="435" t="s">
        <v>252</v>
      </c>
      <c r="S6" s="436" t="s">
        <v>119</v>
      </c>
      <c r="T6" s="436" t="s">
        <v>118</v>
      </c>
      <c r="U6" s="437" t="s">
        <v>165</v>
      </c>
      <c r="V6" s="437"/>
      <c r="W6" s="437"/>
      <c r="X6" s="435" t="s">
        <v>252</v>
      </c>
      <c r="Y6" s="436" t="s">
        <v>119</v>
      </c>
      <c r="Z6" s="436" t="s">
        <v>118</v>
      </c>
      <c r="AA6" s="435" t="s">
        <v>165</v>
      </c>
      <c r="AB6" s="435"/>
      <c r="AC6" s="435" t="s">
        <v>252</v>
      </c>
      <c r="AD6" s="436" t="s">
        <v>119</v>
      </c>
      <c r="AE6" s="436" t="s">
        <v>118</v>
      </c>
      <c r="AF6" s="437" t="s">
        <v>165</v>
      </c>
      <c r="AG6" s="437"/>
      <c r="AH6" s="437"/>
      <c r="AI6" s="435" t="s">
        <v>252</v>
      </c>
      <c r="AJ6" s="436" t="s">
        <v>119</v>
      </c>
      <c r="AK6" s="436" t="s">
        <v>118</v>
      </c>
      <c r="AL6" s="435" t="s">
        <v>165</v>
      </c>
      <c r="AM6" s="435"/>
      <c r="AN6" s="435" t="s">
        <v>252</v>
      </c>
      <c r="AO6" s="436" t="s">
        <v>119</v>
      </c>
      <c r="AP6" s="436" t="s">
        <v>118</v>
      </c>
      <c r="AQ6" s="437" t="s">
        <v>165</v>
      </c>
      <c r="AR6" s="437"/>
      <c r="AS6" s="437"/>
      <c r="AT6" s="435" t="s">
        <v>252</v>
      </c>
      <c r="AU6" s="436" t="s">
        <v>119</v>
      </c>
      <c r="AV6" s="436" t="s">
        <v>118</v>
      </c>
      <c r="AW6" s="435" t="s">
        <v>165</v>
      </c>
      <c r="AX6" s="435"/>
      <c r="AY6" s="435" t="s">
        <v>252</v>
      </c>
      <c r="AZ6" s="436" t="s">
        <v>119</v>
      </c>
      <c r="BA6" s="436" t="s">
        <v>118</v>
      </c>
      <c r="BB6" s="437" t="s">
        <v>165</v>
      </c>
      <c r="BC6" s="437"/>
      <c r="BD6" s="437"/>
      <c r="BE6" s="435" t="s">
        <v>252</v>
      </c>
      <c r="BF6" s="436" t="s">
        <v>119</v>
      </c>
      <c r="BG6" s="436" t="s">
        <v>118</v>
      </c>
      <c r="BH6" s="435" t="s">
        <v>165</v>
      </c>
      <c r="BI6" s="435"/>
      <c r="BJ6" s="435" t="s">
        <v>252</v>
      </c>
      <c r="BK6" s="436" t="s">
        <v>119</v>
      </c>
      <c r="BL6" s="436" t="s">
        <v>118</v>
      </c>
      <c r="BM6" s="437" t="s">
        <v>165</v>
      </c>
      <c r="BN6" s="437"/>
      <c r="BO6" s="437"/>
    </row>
    <row r="7" spans="1:67" s="14" customFormat="1" ht="32.450000000000003" hidden="1">
      <c r="A7" s="430"/>
      <c r="B7" s="435"/>
      <c r="C7" s="437"/>
      <c r="D7" s="437"/>
      <c r="E7" s="28" t="s">
        <v>119</v>
      </c>
      <c r="F7" s="28" t="s">
        <v>118</v>
      </c>
      <c r="G7" s="435"/>
      <c r="H7" s="437"/>
      <c r="I7" s="437"/>
      <c r="J7" s="28" t="s">
        <v>252</v>
      </c>
      <c r="K7" s="28" t="s">
        <v>119</v>
      </c>
      <c r="L7" s="28" t="s">
        <v>118</v>
      </c>
      <c r="M7" s="435"/>
      <c r="N7" s="437"/>
      <c r="O7" s="437"/>
      <c r="P7" s="28" t="s">
        <v>119</v>
      </c>
      <c r="Q7" s="28" t="s">
        <v>118</v>
      </c>
      <c r="R7" s="435"/>
      <c r="S7" s="437"/>
      <c r="T7" s="437"/>
      <c r="U7" s="28" t="s">
        <v>252</v>
      </c>
      <c r="V7" s="28" t="s">
        <v>119</v>
      </c>
      <c r="W7" s="28" t="s">
        <v>118</v>
      </c>
      <c r="X7" s="435"/>
      <c r="Y7" s="437"/>
      <c r="Z7" s="437"/>
      <c r="AA7" s="28" t="s">
        <v>119</v>
      </c>
      <c r="AB7" s="28" t="s">
        <v>118</v>
      </c>
      <c r="AC7" s="435"/>
      <c r="AD7" s="437"/>
      <c r="AE7" s="437"/>
      <c r="AF7" s="28" t="s">
        <v>252</v>
      </c>
      <c r="AG7" s="28" t="s">
        <v>119</v>
      </c>
      <c r="AH7" s="28" t="s">
        <v>118</v>
      </c>
      <c r="AI7" s="435"/>
      <c r="AJ7" s="437"/>
      <c r="AK7" s="437"/>
      <c r="AL7" s="28" t="s">
        <v>119</v>
      </c>
      <c r="AM7" s="28" t="s">
        <v>118</v>
      </c>
      <c r="AN7" s="435"/>
      <c r="AO7" s="437"/>
      <c r="AP7" s="437"/>
      <c r="AQ7" s="28" t="s">
        <v>252</v>
      </c>
      <c r="AR7" s="28" t="s">
        <v>119</v>
      </c>
      <c r="AS7" s="28" t="s">
        <v>118</v>
      </c>
      <c r="AT7" s="435"/>
      <c r="AU7" s="437"/>
      <c r="AV7" s="437"/>
      <c r="AW7" s="28" t="s">
        <v>119</v>
      </c>
      <c r="AX7" s="28" t="s">
        <v>118</v>
      </c>
      <c r="AY7" s="435"/>
      <c r="AZ7" s="437"/>
      <c r="BA7" s="437"/>
      <c r="BB7" s="28" t="s">
        <v>252</v>
      </c>
      <c r="BC7" s="28" t="s">
        <v>119</v>
      </c>
      <c r="BD7" s="28" t="s">
        <v>118</v>
      </c>
      <c r="BE7" s="435"/>
      <c r="BF7" s="437"/>
      <c r="BG7" s="437"/>
      <c r="BH7" s="28" t="s">
        <v>119</v>
      </c>
      <c r="BI7" s="28" t="s">
        <v>118</v>
      </c>
      <c r="BJ7" s="435"/>
      <c r="BK7" s="437"/>
      <c r="BL7" s="437"/>
      <c r="BM7" s="28" t="s">
        <v>252</v>
      </c>
      <c r="BN7" s="28" t="s">
        <v>119</v>
      </c>
      <c r="BO7" s="28" t="s">
        <v>118</v>
      </c>
    </row>
    <row r="8" spans="1:67" s="14" customFormat="1" ht="16.149999999999999" hidden="1">
      <c r="A8" s="28" t="s">
        <v>231</v>
      </c>
      <c r="B8" s="140">
        <v>2271607</v>
      </c>
      <c r="C8" s="140">
        <v>956683</v>
      </c>
      <c r="D8" s="140">
        <v>1314924</v>
      </c>
      <c r="E8" s="145">
        <f>SUM(C8/B8)</f>
        <v>0.42114811232752847</v>
      </c>
      <c r="F8" s="145">
        <f>SUM(D8/B8)</f>
        <v>0.57885188767247153</v>
      </c>
      <c r="G8" s="140">
        <v>412750</v>
      </c>
      <c r="H8" s="140">
        <v>188284</v>
      </c>
      <c r="I8" s="140">
        <v>224466</v>
      </c>
      <c r="J8" s="127">
        <f t="shared" ref="J8:L13" si="0">SUM(G8/B8)</f>
        <v>0.18169956334876589</v>
      </c>
      <c r="K8" s="127">
        <f t="shared" si="0"/>
        <v>0.19680918339721726</v>
      </c>
      <c r="L8" s="127">
        <f t="shared" si="0"/>
        <v>0.17070644387052028</v>
      </c>
      <c r="M8" s="140">
        <v>782129</v>
      </c>
      <c r="N8" s="140">
        <v>367235</v>
      </c>
      <c r="O8" s="140">
        <v>414894</v>
      </c>
      <c r="P8" s="145">
        <f>SUM(N8/M8)</f>
        <v>0.4695325195715796</v>
      </c>
      <c r="Q8" s="145">
        <f>SUM(O8/M8)</f>
        <v>0.5304674804284204</v>
      </c>
      <c r="R8" s="140">
        <v>378690</v>
      </c>
      <c r="S8" s="140">
        <v>178279</v>
      </c>
      <c r="T8" s="140">
        <v>200411</v>
      </c>
      <c r="U8" s="127">
        <f t="shared" ref="U8:W13" si="1">SUM(R8/M8)</f>
        <v>0.48417844115229075</v>
      </c>
      <c r="V8" s="127">
        <f t="shared" si="1"/>
        <v>0.48546298691573514</v>
      </c>
      <c r="W8" s="127">
        <f t="shared" si="1"/>
        <v>0.48304145155148059</v>
      </c>
      <c r="X8" s="140">
        <v>41458</v>
      </c>
      <c r="Y8" s="140">
        <v>6349</v>
      </c>
      <c r="Z8" s="140">
        <v>35109</v>
      </c>
      <c r="AA8" s="145">
        <f>SUM(Y8/X8)</f>
        <v>0.15314293984273242</v>
      </c>
      <c r="AB8" s="145">
        <f>SUM(Z8/X8)</f>
        <v>0.84685706015726758</v>
      </c>
      <c r="AC8" s="140">
        <v>17797</v>
      </c>
      <c r="AD8" s="140">
        <v>2726</v>
      </c>
      <c r="AE8" s="140">
        <v>15071</v>
      </c>
      <c r="AF8" s="127">
        <f t="shared" ref="AF8:AH13" si="2">SUM(AC8/X8)</f>
        <v>0.4292778233392831</v>
      </c>
      <c r="AG8" s="127">
        <f t="shared" si="2"/>
        <v>0.42935895416601039</v>
      </c>
      <c r="AH8" s="127">
        <f t="shared" si="2"/>
        <v>0.42926315189837366</v>
      </c>
      <c r="AI8" s="140">
        <v>331514</v>
      </c>
      <c r="AJ8" s="140">
        <v>132157</v>
      </c>
      <c r="AK8" s="140">
        <v>199357</v>
      </c>
      <c r="AL8" s="145">
        <f>SUM(AJ8/AI8)</f>
        <v>0.39864681431251769</v>
      </c>
      <c r="AM8" s="145">
        <f>SUM(AK8/AI8)</f>
        <v>0.60135318568748231</v>
      </c>
      <c r="AN8" s="140">
        <v>8433</v>
      </c>
      <c r="AO8" s="140">
        <v>3929</v>
      </c>
      <c r="AP8" s="140">
        <v>4504</v>
      </c>
      <c r="AQ8" s="127">
        <f t="shared" ref="AQ8:AS13" si="3">SUM(AN8/AI8)</f>
        <v>2.5437839729242205E-2</v>
      </c>
      <c r="AR8" s="127">
        <f t="shared" si="3"/>
        <v>2.9729791081819352E-2</v>
      </c>
      <c r="AS8" s="127">
        <f t="shared" si="3"/>
        <v>2.2592635322562036E-2</v>
      </c>
      <c r="AT8" s="140">
        <v>1078193</v>
      </c>
      <c r="AU8" s="140">
        <v>435854</v>
      </c>
      <c r="AV8" s="140">
        <v>642339</v>
      </c>
      <c r="AW8" s="145">
        <f>SUM(AU8/AT8)</f>
        <v>0.4042448800910412</v>
      </c>
      <c r="AX8" s="145">
        <f>SUM(AV8/AT8)</f>
        <v>0.5957551199089588</v>
      </c>
      <c r="AY8" s="140">
        <v>7311</v>
      </c>
      <c r="AZ8" s="140">
        <v>3096</v>
      </c>
      <c r="BA8" s="140">
        <v>4215</v>
      </c>
      <c r="BB8" s="127">
        <f t="shared" ref="BB8:BD13" si="4">SUM(AY8/AT8)</f>
        <v>6.7807897101910325E-3</v>
      </c>
      <c r="BC8" s="127">
        <f t="shared" si="4"/>
        <v>7.1032960578542356E-3</v>
      </c>
      <c r="BD8" s="127">
        <f t="shared" si="4"/>
        <v>6.5619556028825897E-3</v>
      </c>
      <c r="BE8" s="140">
        <v>38313</v>
      </c>
      <c r="BF8" s="140">
        <v>15088</v>
      </c>
      <c r="BG8" s="140">
        <v>23225</v>
      </c>
      <c r="BH8" s="145">
        <f>SUM(BF8/BE8)</f>
        <v>0.39380888993292096</v>
      </c>
      <c r="BI8" s="145">
        <f>SUM(BG8/BE8)</f>
        <v>0.60619111006707904</v>
      </c>
      <c r="BJ8" s="147">
        <v>519</v>
      </c>
      <c r="BK8" s="147">
        <v>254</v>
      </c>
      <c r="BL8" s="147">
        <v>265</v>
      </c>
      <c r="BM8" s="127">
        <f t="shared" ref="BM8:BO13" si="5">SUM(BJ8/BE8)</f>
        <v>1.3546315871897268E-2</v>
      </c>
      <c r="BN8" s="127">
        <f t="shared" si="5"/>
        <v>1.6834570519618241E-2</v>
      </c>
      <c r="BO8" s="127">
        <f t="shared" si="5"/>
        <v>1.1410118406889129E-2</v>
      </c>
    </row>
    <row r="9" spans="1:67" s="14" customFormat="1" ht="16.149999999999999" hidden="1">
      <c r="A9" s="28" t="s">
        <v>124</v>
      </c>
      <c r="B9" s="140">
        <v>147246</v>
      </c>
      <c r="C9" s="140">
        <v>59018</v>
      </c>
      <c r="D9" s="140">
        <v>88228</v>
      </c>
      <c r="E9" s="145">
        <f t="shared" ref="E9:E13" si="6">SUM(C9/B9)</f>
        <v>0.40081224617307093</v>
      </c>
      <c r="F9" s="145">
        <f t="shared" ref="F9:F13" si="7">SUM(D9/B9)</f>
        <v>0.59918775382692913</v>
      </c>
      <c r="G9" s="140">
        <v>19812</v>
      </c>
      <c r="H9" s="140">
        <v>9424</v>
      </c>
      <c r="I9" s="140">
        <v>10388</v>
      </c>
      <c r="J9" s="127">
        <f t="shared" si="0"/>
        <v>0.13455034432174728</v>
      </c>
      <c r="K9" s="127">
        <f t="shared" si="0"/>
        <v>0.1596800975973432</v>
      </c>
      <c r="L9" s="127">
        <f t="shared" si="0"/>
        <v>0.11774039987305618</v>
      </c>
      <c r="M9" s="140">
        <v>47063</v>
      </c>
      <c r="N9" s="140">
        <v>22053</v>
      </c>
      <c r="O9" s="140">
        <v>25010</v>
      </c>
      <c r="P9" s="145">
        <f t="shared" ref="P9:P13" si="8">SUM(N9/M9)</f>
        <v>0.46858466311114888</v>
      </c>
      <c r="Q9" s="145">
        <f t="shared" ref="Q9:Q13" si="9">SUM(O9/M9)</f>
        <v>0.53141533688885112</v>
      </c>
      <c r="R9" s="140">
        <v>18727</v>
      </c>
      <c r="S9" s="140">
        <v>8917</v>
      </c>
      <c r="T9" s="140">
        <v>9810</v>
      </c>
      <c r="U9" s="127">
        <f t="shared" si="1"/>
        <v>0.39791343518262756</v>
      </c>
      <c r="V9" s="127">
        <f t="shared" si="1"/>
        <v>0.40434408017049833</v>
      </c>
      <c r="W9" s="127">
        <f t="shared" si="1"/>
        <v>0.39224310275889646</v>
      </c>
      <c r="X9" s="140">
        <v>362</v>
      </c>
      <c r="Y9" s="140">
        <v>150</v>
      </c>
      <c r="Z9" s="140">
        <v>212</v>
      </c>
      <c r="AA9" s="145">
        <f t="shared" ref="AA9:AA13" si="10">SUM(Y9/X9)</f>
        <v>0.4143646408839779</v>
      </c>
      <c r="AB9" s="145">
        <f t="shared" ref="AB9:AB13" si="11">SUM(Z9/X9)</f>
        <v>0.58563535911602205</v>
      </c>
      <c r="AC9" s="140">
        <v>62</v>
      </c>
      <c r="AD9" s="140">
        <v>31</v>
      </c>
      <c r="AE9" s="140">
        <v>31</v>
      </c>
      <c r="AF9" s="127">
        <f t="shared" si="2"/>
        <v>0.17127071823204421</v>
      </c>
      <c r="AG9" s="127">
        <f t="shared" si="2"/>
        <v>0.20666666666666667</v>
      </c>
      <c r="AH9" s="127">
        <f t="shared" si="2"/>
        <v>0.14622641509433962</v>
      </c>
      <c r="AI9" s="140">
        <v>17965</v>
      </c>
      <c r="AJ9" s="140">
        <v>7204</v>
      </c>
      <c r="AK9" s="140">
        <v>10761</v>
      </c>
      <c r="AL9" s="145">
        <f t="shared" ref="AL9:AL13" si="12">SUM(AJ9/AI9)</f>
        <v>0.40100194823267465</v>
      </c>
      <c r="AM9" s="145">
        <f t="shared" ref="AM9:AM13" si="13">SUM(AK9/AI9)</f>
        <v>0.59899805176732535</v>
      </c>
      <c r="AN9" s="140">
        <v>137</v>
      </c>
      <c r="AO9" s="140">
        <v>75</v>
      </c>
      <c r="AP9" s="140">
        <v>62</v>
      </c>
      <c r="AQ9" s="127">
        <f t="shared" si="3"/>
        <v>7.6259393264681329E-3</v>
      </c>
      <c r="AR9" s="127">
        <f t="shared" si="3"/>
        <v>1.0410882842865074E-2</v>
      </c>
      <c r="AS9" s="127">
        <f t="shared" si="3"/>
        <v>5.7615463246910139E-3</v>
      </c>
      <c r="AT9" s="140">
        <v>79714</v>
      </c>
      <c r="AU9" s="140">
        <v>28971</v>
      </c>
      <c r="AV9" s="140">
        <v>50743</v>
      </c>
      <c r="AW9" s="145">
        <f t="shared" ref="AW9:AW13" si="14">SUM(AU9/AT9)</f>
        <v>0.36343678651177963</v>
      </c>
      <c r="AX9" s="145">
        <f t="shared" ref="AX9:AX13" si="15">SUM(AV9/AT9)</f>
        <v>0.63656321348822043</v>
      </c>
      <c r="AY9" s="140">
        <v>812</v>
      </c>
      <c r="AZ9" s="140">
        <v>363</v>
      </c>
      <c r="BA9" s="140">
        <v>449</v>
      </c>
      <c r="BB9" s="127">
        <f t="shared" si="4"/>
        <v>1.0186416438768598E-2</v>
      </c>
      <c r="BC9" s="127">
        <f t="shared" si="4"/>
        <v>1.2529771150460806E-2</v>
      </c>
      <c r="BD9" s="127">
        <f t="shared" si="4"/>
        <v>8.8485111246871494E-3</v>
      </c>
      <c r="BE9" s="140">
        <v>2142</v>
      </c>
      <c r="BF9" s="140">
        <v>640</v>
      </c>
      <c r="BG9" s="140">
        <v>1502</v>
      </c>
      <c r="BH9" s="145">
        <f t="shared" ref="BH9:BH13" si="16">SUM(BF9/BE9)</f>
        <v>0.29878618113912231</v>
      </c>
      <c r="BI9" s="145">
        <f t="shared" ref="BI9:BI13" si="17">SUM(BG9/BE9)</f>
        <v>0.70121381886087764</v>
      </c>
      <c r="BJ9" s="147">
        <v>74</v>
      </c>
      <c r="BK9" s="147">
        <v>38</v>
      </c>
      <c r="BL9" s="147">
        <v>36</v>
      </c>
      <c r="BM9" s="127">
        <f t="shared" si="5"/>
        <v>3.454715219421102E-2</v>
      </c>
      <c r="BN9" s="127">
        <f t="shared" si="5"/>
        <v>5.9374999999999997E-2</v>
      </c>
      <c r="BO9" s="127">
        <f t="shared" si="5"/>
        <v>2.3968042609853527E-2</v>
      </c>
    </row>
    <row r="10" spans="1:67" s="14" customFormat="1" ht="16.149999999999999" hidden="1">
      <c r="A10" s="28" t="s">
        <v>125</v>
      </c>
      <c r="B10" s="140">
        <v>675249</v>
      </c>
      <c r="C10" s="140">
        <v>287575</v>
      </c>
      <c r="D10" s="140">
        <v>387674</v>
      </c>
      <c r="E10" s="145">
        <f t="shared" si="6"/>
        <v>0.42587993466113983</v>
      </c>
      <c r="F10" s="145">
        <f t="shared" si="7"/>
        <v>0.57412006533886017</v>
      </c>
      <c r="G10" s="140">
        <v>179927</v>
      </c>
      <c r="H10" s="140">
        <v>81882</v>
      </c>
      <c r="I10" s="140">
        <v>98045</v>
      </c>
      <c r="J10" s="127">
        <f t="shared" si="0"/>
        <v>0.26646022430244248</v>
      </c>
      <c r="K10" s="127">
        <f t="shared" si="0"/>
        <v>0.28473267843171346</v>
      </c>
      <c r="L10" s="127">
        <f t="shared" si="0"/>
        <v>0.25290579197985935</v>
      </c>
      <c r="M10" s="140">
        <v>316754</v>
      </c>
      <c r="N10" s="140">
        <v>146390</v>
      </c>
      <c r="O10" s="140">
        <v>170364</v>
      </c>
      <c r="P10" s="145">
        <f t="shared" si="8"/>
        <v>0.46215675255876798</v>
      </c>
      <c r="Q10" s="145">
        <f t="shared" si="9"/>
        <v>0.53784324744123202</v>
      </c>
      <c r="R10" s="140">
        <v>176667</v>
      </c>
      <c r="S10" s="140">
        <v>80626</v>
      </c>
      <c r="T10" s="140">
        <v>96041</v>
      </c>
      <c r="U10" s="127">
        <f t="shared" si="1"/>
        <v>0.55774197010929616</v>
      </c>
      <c r="V10" s="127">
        <f t="shared" si="1"/>
        <v>0.55076166404809068</v>
      </c>
      <c r="W10" s="127">
        <f t="shared" si="1"/>
        <v>0.56373999201709279</v>
      </c>
      <c r="X10" s="140">
        <v>5317</v>
      </c>
      <c r="Y10" s="140">
        <v>1600</v>
      </c>
      <c r="Z10" s="140">
        <v>3717</v>
      </c>
      <c r="AA10" s="145">
        <f t="shared" si="10"/>
        <v>0.30092157231521532</v>
      </c>
      <c r="AB10" s="145">
        <f t="shared" si="11"/>
        <v>0.69907842768478468</v>
      </c>
      <c r="AC10" s="140">
        <v>143</v>
      </c>
      <c r="AD10" s="140">
        <v>67</v>
      </c>
      <c r="AE10" s="140">
        <v>76</v>
      </c>
      <c r="AF10" s="127">
        <f t="shared" si="2"/>
        <v>2.6894865525672371E-2</v>
      </c>
      <c r="AG10" s="127">
        <f t="shared" si="2"/>
        <v>4.1875000000000002E-2</v>
      </c>
      <c r="AH10" s="127">
        <f t="shared" si="2"/>
        <v>2.0446596717783157E-2</v>
      </c>
      <c r="AI10" s="140">
        <v>42348</v>
      </c>
      <c r="AJ10" s="140">
        <v>16744</v>
      </c>
      <c r="AK10" s="140">
        <v>25604</v>
      </c>
      <c r="AL10" s="145">
        <f t="shared" si="12"/>
        <v>0.39539057334466798</v>
      </c>
      <c r="AM10" s="145">
        <f t="shared" si="13"/>
        <v>0.60460942665533202</v>
      </c>
      <c r="AN10" s="140">
        <v>44</v>
      </c>
      <c r="AO10" s="140">
        <v>25</v>
      </c>
      <c r="AP10" s="140">
        <v>19</v>
      </c>
      <c r="AQ10" s="127">
        <f t="shared" si="3"/>
        <v>1.0390101067346746E-3</v>
      </c>
      <c r="AR10" s="127">
        <f t="shared" si="3"/>
        <v>1.4930721452460583E-3</v>
      </c>
      <c r="AS10" s="127">
        <f t="shared" si="3"/>
        <v>7.4207155132010628E-4</v>
      </c>
      <c r="AT10" s="140">
        <v>279936</v>
      </c>
      <c r="AU10" s="140">
        <v>110709</v>
      </c>
      <c r="AV10" s="140">
        <v>169227</v>
      </c>
      <c r="AW10" s="145">
        <f t="shared" si="14"/>
        <v>0.39547968106995884</v>
      </c>
      <c r="AX10" s="145">
        <f t="shared" si="15"/>
        <v>0.6045203189300411</v>
      </c>
      <c r="AY10" s="140">
        <v>2690</v>
      </c>
      <c r="AZ10" s="140">
        <v>986</v>
      </c>
      <c r="BA10" s="140">
        <v>1704</v>
      </c>
      <c r="BB10" s="127">
        <f t="shared" si="4"/>
        <v>9.6093392775491535E-3</v>
      </c>
      <c r="BC10" s="127">
        <f t="shared" si="4"/>
        <v>8.9062316523498535E-3</v>
      </c>
      <c r="BD10" s="127">
        <f t="shared" si="4"/>
        <v>1.0069315180201741E-2</v>
      </c>
      <c r="BE10" s="140">
        <v>30894</v>
      </c>
      <c r="BF10" s="140">
        <v>12132</v>
      </c>
      <c r="BG10" s="140">
        <v>18762</v>
      </c>
      <c r="BH10" s="145">
        <f t="shared" si="16"/>
        <v>0.39269761118663821</v>
      </c>
      <c r="BI10" s="145">
        <f t="shared" si="17"/>
        <v>0.60730238881336185</v>
      </c>
      <c r="BJ10" s="147">
        <v>383</v>
      </c>
      <c r="BK10" s="147">
        <v>178</v>
      </c>
      <c r="BL10" s="147">
        <v>205</v>
      </c>
      <c r="BM10" s="127">
        <f t="shared" si="5"/>
        <v>1.2397229235450249E-2</v>
      </c>
      <c r="BN10" s="127">
        <f t="shared" si="5"/>
        <v>1.4671941971645236E-2</v>
      </c>
      <c r="BO10" s="127">
        <f t="shared" si="5"/>
        <v>1.0926340475429059E-2</v>
      </c>
    </row>
    <row r="11" spans="1:67" s="14" customFormat="1" ht="16.149999999999999" hidden="1">
      <c r="A11" s="28" t="s">
        <v>126</v>
      </c>
      <c r="B11" s="140">
        <v>983229</v>
      </c>
      <c r="C11" s="140">
        <v>406040</v>
      </c>
      <c r="D11" s="140">
        <v>577189</v>
      </c>
      <c r="E11" s="145">
        <f t="shared" si="6"/>
        <v>0.41296585027496135</v>
      </c>
      <c r="F11" s="145">
        <f t="shared" si="7"/>
        <v>0.58703414972503865</v>
      </c>
      <c r="G11" s="140">
        <v>165783</v>
      </c>
      <c r="H11" s="140">
        <v>73474</v>
      </c>
      <c r="I11" s="140">
        <v>92309</v>
      </c>
      <c r="J11" s="127">
        <f t="shared" si="0"/>
        <v>0.16861077124454221</v>
      </c>
      <c r="K11" s="127">
        <f t="shared" si="0"/>
        <v>0.1809526155058615</v>
      </c>
      <c r="L11" s="127">
        <f t="shared" si="0"/>
        <v>0.15992855026689698</v>
      </c>
      <c r="M11" s="140">
        <v>264221</v>
      </c>
      <c r="N11" s="140">
        <v>124981</v>
      </c>
      <c r="O11" s="140">
        <v>139240</v>
      </c>
      <c r="P11" s="145">
        <f t="shared" si="8"/>
        <v>0.4730169063019215</v>
      </c>
      <c r="Q11" s="145">
        <f t="shared" si="9"/>
        <v>0.5269830936980785</v>
      </c>
      <c r="R11" s="140">
        <v>138581</v>
      </c>
      <c r="S11" s="140">
        <v>66328</v>
      </c>
      <c r="T11" s="140">
        <v>72253</v>
      </c>
      <c r="U11" s="127">
        <f t="shared" si="1"/>
        <v>0.52448896946117074</v>
      </c>
      <c r="V11" s="127">
        <f t="shared" si="1"/>
        <v>0.53070466710940067</v>
      </c>
      <c r="W11" s="127">
        <f t="shared" si="1"/>
        <v>0.51890979603562193</v>
      </c>
      <c r="X11" s="140">
        <v>18476</v>
      </c>
      <c r="Y11" s="140">
        <v>2808</v>
      </c>
      <c r="Z11" s="140">
        <v>15668</v>
      </c>
      <c r="AA11" s="145">
        <f t="shared" si="10"/>
        <v>0.15198094825719852</v>
      </c>
      <c r="AB11" s="145">
        <f t="shared" si="11"/>
        <v>0.84801905174280146</v>
      </c>
      <c r="AC11" s="140">
        <v>17218</v>
      </c>
      <c r="AD11" s="140">
        <v>2552</v>
      </c>
      <c r="AE11" s="140">
        <v>14666</v>
      </c>
      <c r="AF11" s="127">
        <f t="shared" si="2"/>
        <v>0.93191166919246593</v>
      </c>
      <c r="AG11" s="127">
        <f t="shared" si="2"/>
        <v>0.90883190883190879</v>
      </c>
      <c r="AH11" s="127">
        <f t="shared" si="2"/>
        <v>0.93604799591524124</v>
      </c>
      <c r="AI11" s="140">
        <v>173336</v>
      </c>
      <c r="AJ11" s="140">
        <v>70229</v>
      </c>
      <c r="AK11" s="140">
        <v>103107</v>
      </c>
      <c r="AL11" s="145">
        <f t="shared" si="12"/>
        <v>0.40516107444500854</v>
      </c>
      <c r="AM11" s="145">
        <f t="shared" si="13"/>
        <v>0.59483892555499152</v>
      </c>
      <c r="AN11" s="140">
        <v>7803</v>
      </c>
      <c r="AO11" s="140">
        <v>3560</v>
      </c>
      <c r="AP11" s="140">
        <v>4243</v>
      </c>
      <c r="AQ11" s="127">
        <f t="shared" si="3"/>
        <v>4.5016615128998017E-2</v>
      </c>
      <c r="AR11" s="127">
        <f t="shared" si="3"/>
        <v>5.0691309857751068E-2</v>
      </c>
      <c r="AS11" s="127">
        <f t="shared" si="3"/>
        <v>4.1151425218462372E-2</v>
      </c>
      <c r="AT11" s="140">
        <v>524319</v>
      </c>
      <c r="AU11" s="140">
        <v>206682</v>
      </c>
      <c r="AV11" s="140">
        <v>317637</v>
      </c>
      <c r="AW11" s="145">
        <f t="shared" si="14"/>
        <v>0.39419132245827443</v>
      </c>
      <c r="AX11" s="145">
        <f t="shared" si="15"/>
        <v>0.60580867754172552</v>
      </c>
      <c r="AY11" s="140">
        <v>2139</v>
      </c>
      <c r="AZ11" s="140">
        <v>999</v>
      </c>
      <c r="BA11" s="140">
        <v>1140</v>
      </c>
      <c r="BB11" s="127">
        <f t="shared" si="4"/>
        <v>4.0795775091118196E-3</v>
      </c>
      <c r="BC11" s="127">
        <f t="shared" si="4"/>
        <v>4.8335123523093448E-3</v>
      </c>
      <c r="BD11" s="127">
        <f t="shared" si="4"/>
        <v>3.589002540636009E-3</v>
      </c>
      <c r="BE11" s="140">
        <v>2877</v>
      </c>
      <c r="BF11" s="140">
        <v>1340</v>
      </c>
      <c r="BG11" s="140">
        <v>1537</v>
      </c>
      <c r="BH11" s="145">
        <f t="shared" si="16"/>
        <v>0.46576294751477232</v>
      </c>
      <c r="BI11" s="145">
        <f t="shared" si="17"/>
        <v>0.53423705248522768</v>
      </c>
      <c r="BJ11" s="147">
        <v>42</v>
      </c>
      <c r="BK11" s="147">
        <v>35</v>
      </c>
      <c r="BL11" s="147">
        <v>7</v>
      </c>
      <c r="BM11" s="127">
        <f t="shared" si="5"/>
        <v>1.4598540145985401E-2</v>
      </c>
      <c r="BN11" s="127">
        <f t="shared" si="5"/>
        <v>2.6119402985074626E-2</v>
      </c>
      <c r="BO11" s="127">
        <f t="shared" si="5"/>
        <v>4.554326610279766E-3</v>
      </c>
    </row>
    <row r="12" spans="1:67" s="14" customFormat="1" ht="16.149999999999999" hidden="1">
      <c r="A12" s="28" t="s">
        <v>127</v>
      </c>
      <c r="B12" s="140">
        <v>356477</v>
      </c>
      <c r="C12" s="140">
        <v>157196</v>
      </c>
      <c r="D12" s="140">
        <v>199281</v>
      </c>
      <c r="E12" s="145">
        <f t="shared" si="6"/>
        <v>0.44097094623215521</v>
      </c>
      <c r="F12" s="145">
        <f t="shared" si="7"/>
        <v>0.55902905376784473</v>
      </c>
      <c r="G12" s="140">
        <v>33656</v>
      </c>
      <c r="H12" s="140">
        <v>17082</v>
      </c>
      <c r="I12" s="140">
        <v>16574</v>
      </c>
      <c r="J12" s="127">
        <f t="shared" si="0"/>
        <v>9.4412823267700299E-2</v>
      </c>
      <c r="K12" s="127">
        <f t="shared" si="0"/>
        <v>0.10866688719814753</v>
      </c>
      <c r="L12" s="127">
        <f t="shared" si="0"/>
        <v>8.3168992528138655E-2</v>
      </c>
      <c r="M12" s="140">
        <v>124655</v>
      </c>
      <c r="N12" s="140">
        <v>60048</v>
      </c>
      <c r="O12" s="140">
        <v>64607</v>
      </c>
      <c r="P12" s="145">
        <f t="shared" si="8"/>
        <v>0.48171352934098111</v>
      </c>
      <c r="Q12" s="145">
        <f t="shared" si="9"/>
        <v>0.51828647065901889</v>
      </c>
      <c r="R12" s="140">
        <v>32244</v>
      </c>
      <c r="S12" s="140">
        <v>16470</v>
      </c>
      <c r="T12" s="140">
        <v>15774</v>
      </c>
      <c r="U12" s="127">
        <f t="shared" si="1"/>
        <v>0.25866591793349647</v>
      </c>
      <c r="V12" s="127">
        <f t="shared" si="1"/>
        <v>0.27428057553956836</v>
      </c>
      <c r="W12" s="127">
        <f t="shared" si="1"/>
        <v>0.24415311034408035</v>
      </c>
      <c r="X12" s="140">
        <v>15928</v>
      </c>
      <c r="Y12" s="140">
        <v>1506</v>
      </c>
      <c r="Z12" s="140">
        <v>14422</v>
      </c>
      <c r="AA12" s="145">
        <f t="shared" si="10"/>
        <v>9.4550477147162235E-2</v>
      </c>
      <c r="AB12" s="145">
        <f t="shared" si="11"/>
        <v>0.90544952285283775</v>
      </c>
      <c r="AC12" s="140">
        <v>356</v>
      </c>
      <c r="AD12" s="140">
        <v>68</v>
      </c>
      <c r="AE12" s="140">
        <v>288</v>
      </c>
      <c r="AF12" s="127">
        <f t="shared" si="2"/>
        <v>2.2350577599196383E-2</v>
      </c>
      <c r="AG12" s="127">
        <f t="shared" si="2"/>
        <v>4.5152722443559098E-2</v>
      </c>
      <c r="AH12" s="127">
        <f t="shared" si="2"/>
        <v>1.996949105533213E-2</v>
      </c>
      <c r="AI12" s="140">
        <v>79457</v>
      </c>
      <c r="AJ12" s="140">
        <v>30023</v>
      </c>
      <c r="AK12" s="140">
        <v>49434</v>
      </c>
      <c r="AL12" s="145">
        <f t="shared" si="12"/>
        <v>0.3778521716148357</v>
      </c>
      <c r="AM12" s="145">
        <f t="shared" si="13"/>
        <v>0.62214782838516425</v>
      </c>
      <c r="AN12" s="140">
        <v>140</v>
      </c>
      <c r="AO12" s="140">
        <v>63</v>
      </c>
      <c r="AP12" s="140">
        <v>77</v>
      </c>
      <c r="AQ12" s="127">
        <f t="shared" si="3"/>
        <v>1.761959298740199E-3</v>
      </c>
      <c r="AR12" s="127">
        <f t="shared" si="3"/>
        <v>2.098391233387736E-3</v>
      </c>
      <c r="AS12" s="127">
        <f t="shared" si="3"/>
        <v>1.557632398753894E-3</v>
      </c>
      <c r="AT12" s="140">
        <v>135350</v>
      </c>
      <c r="AU12" s="140">
        <v>65230</v>
      </c>
      <c r="AV12" s="140">
        <v>70120</v>
      </c>
      <c r="AW12" s="145">
        <f t="shared" si="14"/>
        <v>0.48193572220169928</v>
      </c>
      <c r="AX12" s="145">
        <f t="shared" si="15"/>
        <v>0.51806427779830067</v>
      </c>
      <c r="AY12" s="140">
        <v>916</v>
      </c>
      <c r="AZ12" s="140">
        <v>481</v>
      </c>
      <c r="BA12" s="140">
        <v>435</v>
      </c>
      <c r="BB12" s="127">
        <f t="shared" si="4"/>
        <v>6.7676394532693021E-3</v>
      </c>
      <c r="BC12" s="127">
        <f t="shared" si="4"/>
        <v>7.3739077111758394E-3</v>
      </c>
      <c r="BD12" s="127">
        <f t="shared" si="4"/>
        <v>6.2036508841985171E-3</v>
      </c>
      <c r="BE12" s="140">
        <v>1087</v>
      </c>
      <c r="BF12" s="140">
        <v>389</v>
      </c>
      <c r="BG12" s="140">
        <v>698</v>
      </c>
      <c r="BH12" s="145">
        <f t="shared" si="16"/>
        <v>0.35786568537258512</v>
      </c>
      <c r="BI12" s="145">
        <f t="shared" si="17"/>
        <v>0.64213431462741488</v>
      </c>
      <c r="BJ12" s="147">
        <v>0</v>
      </c>
      <c r="BK12" s="147">
        <v>0</v>
      </c>
      <c r="BL12" s="147">
        <v>0</v>
      </c>
      <c r="BM12" s="127">
        <f t="shared" si="5"/>
        <v>0</v>
      </c>
      <c r="BN12" s="127">
        <f t="shared" si="5"/>
        <v>0</v>
      </c>
      <c r="BO12" s="127">
        <f t="shared" si="5"/>
        <v>0</v>
      </c>
    </row>
    <row r="13" spans="1:67" s="14" customFormat="1" ht="16.149999999999999" hidden="1">
      <c r="A13" s="28" t="s">
        <v>128</v>
      </c>
      <c r="B13" s="140">
        <v>109406</v>
      </c>
      <c r="C13" s="140">
        <v>46854</v>
      </c>
      <c r="D13" s="140">
        <v>62552</v>
      </c>
      <c r="E13" s="145">
        <f t="shared" si="6"/>
        <v>0.42825804800467981</v>
      </c>
      <c r="F13" s="145">
        <f t="shared" si="7"/>
        <v>0.57174195199532019</v>
      </c>
      <c r="G13" s="140">
        <v>13572</v>
      </c>
      <c r="H13" s="140">
        <v>6422</v>
      </c>
      <c r="I13" s="140">
        <v>7150</v>
      </c>
      <c r="J13" s="127">
        <f t="shared" si="0"/>
        <v>0.12405169734749465</v>
      </c>
      <c r="K13" s="127">
        <f t="shared" si="0"/>
        <v>0.13706407137064072</v>
      </c>
      <c r="L13" s="127">
        <f t="shared" si="0"/>
        <v>0.11430489832459394</v>
      </c>
      <c r="M13" s="140">
        <v>29436</v>
      </c>
      <c r="N13" s="140">
        <v>13763</v>
      </c>
      <c r="O13" s="140">
        <v>15673</v>
      </c>
      <c r="P13" s="145">
        <f t="shared" si="8"/>
        <v>0.46755673325180053</v>
      </c>
      <c r="Q13" s="145">
        <f t="shared" si="9"/>
        <v>0.53244326674819953</v>
      </c>
      <c r="R13" s="140">
        <v>12471</v>
      </c>
      <c r="S13" s="140">
        <v>5938</v>
      </c>
      <c r="T13" s="140">
        <v>6533</v>
      </c>
      <c r="U13" s="127">
        <f t="shared" si="1"/>
        <v>0.42366490012229924</v>
      </c>
      <c r="V13" s="127">
        <f t="shared" si="1"/>
        <v>0.43144663227494007</v>
      </c>
      <c r="W13" s="127">
        <f t="shared" si="1"/>
        <v>0.41683149365150257</v>
      </c>
      <c r="X13" s="140">
        <v>1375</v>
      </c>
      <c r="Y13" s="140">
        <v>285</v>
      </c>
      <c r="Z13" s="140">
        <v>1090</v>
      </c>
      <c r="AA13" s="145">
        <f t="shared" si="10"/>
        <v>0.20727272727272728</v>
      </c>
      <c r="AB13" s="145">
        <f t="shared" si="11"/>
        <v>0.79272727272727272</v>
      </c>
      <c r="AC13" s="140">
        <v>18</v>
      </c>
      <c r="AD13" s="140">
        <v>8</v>
      </c>
      <c r="AE13" s="140">
        <v>10</v>
      </c>
      <c r="AF13" s="127">
        <f t="shared" si="2"/>
        <v>1.3090909090909091E-2</v>
      </c>
      <c r="AG13" s="127">
        <f t="shared" si="2"/>
        <v>2.8070175438596492E-2</v>
      </c>
      <c r="AH13" s="127">
        <f t="shared" si="2"/>
        <v>9.1743119266055051E-3</v>
      </c>
      <c r="AI13" s="140">
        <v>18408</v>
      </c>
      <c r="AJ13" s="140">
        <v>7957</v>
      </c>
      <c r="AK13" s="140">
        <v>10451</v>
      </c>
      <c r="AL13" s="145">
        <f t="shared" si="12"/>
        <v>0.43225771403737506</v>
      </c>
      <c r="AM13" s="145">
        <f t="shared" si="13"/>
        <v>0.56774228596262499</v>
      </c>
      <c r="AN13" s="140">
        <v>309</v>
      </c>
      <c r="AO13" s="140">
        <v>206</v>
      </c>
      <c r="AP13" s="140">
        <v>103</v>
      </c>
      <c r="AQ13" s="127">
        <f t="shared" si="3"/>
        <v>1.6786179921773142E-2</v>
      </c>
      <c r="AR13" s="127">
        <f t="shared" si="3"/>
        <v>2.5889154203845671E-2</v>
      </c>
      <c r="AS13" s="127">
        <f t="shared" si="3"/>
        <v>9.8555162185436796E-3</v>
      </c>
      <c r="AT13" s="140">
        <v>58874</v>
      </c>
      <c r="AU13" s="140">
        <v>24262</v>
      </c>
      <c r="AV13" s="140">
        <v>34612</v>
      </c>
      <c r="AW13" s="145">
        <f t="shared" si="14"/>
        <v>0.41210041784149198</v>
      </c>
      <c r="AX13" s="145">
        <f t="shared" si="15"/>
        <v>0.58789958215850802</v>
      </c>
      <c r="AY13" s="140">
        <v>754</v>
      </c>
      <c r="AZ13" s="140">
        <v>267</v>
      </c>
      <c r="BA13" s="140">
        <v>487</v>
      </c>
      <c r="BB13" s="127">
        <f t="shared" si="4"/>
        <v>1.2807011584060876E-2</v>
      </c>
      <c r="BC13" s="127">
        <f t="shared" si="4"/>
        <v>1.1004863572665073E-2</v>
      </c>
      <c r="BD13" s="127">
        <f t="shared" si="4"/>
        <v>1.4070264648098926E-2</v>
      </c>
      <c r="BE13" s="140">
        <v>1313</v>
      </c>
      <c r="BF13" s="140">
        <v>587</v>
      </c>
      <c r="BG13" s="140">
        <v>726</v>
      </c>
      <c r="BH13" s="145">
        <f t="shared" si="16"/>
        <v>0.44706778370144706</v>
      </c>
      <c r="BI13" s="145">
        <f t="shared" si="17"/>
        <v>0.55293221629855294</v>
      </c>
      <c r="BJ13" s="147">
        <v>20</v>
      </c>
      <c r="BK13" s="147">
        <v>3</v>
      </c>
      <c r="BL13" s="147">
        <v>17</v>
      </c>
      <c r="BM13" s="127">
        <f t="shared" si="5"/>
        <v>1.5232292460015232E-2</v>
      </c>
      <c r="BN13" s="127">
        <f t="shared" si="5"/>
        <v>5.1107325383304937E-3</v>
      </c>
      <c r="BO13" s="127">
        <f t="shared" si="5"/>
        <v>2.3415977961432508E-2</v>
      </c>
    </row>
    <row r="14" spans="1:67" s="14" customFormat="1" ht="16.149999999999999" hidden="1">
      <c r="A14" s="450" t="s">
        <v>259</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c r="AD14" s="450"/>
      <c r="AE14" s="450"/>
      <c r="AF14" s="450"/>
      <c r="AG14" s="450"/>
      <c r="AH14" s="450"/>
      <c r="AI14" s="450"/>
      <c r="AJ14" s="450"/>
      <c r="AK14" s="450"/>
      <c r="AL14" s="450"/>
      <c r="AM14" s="450"/>
      <c r="AN14" s="450"/>
      <c r="AO14" s="450"/>
      <c r="AP14" s="450"/>
      <c r="AQ14" s="450"/>
      <c r="AR14" s="450"/>
      <c r="AS14" s="450"/>
      <c r="AT14" s="450"/>
      <c r="AU14" s="450"/>
      <c r="AV14" s="450"/>
      <c r="AW14" s="450"/>
      <c r="AX14" s="450"/>
      <c r="AY14" s="450"/>
      <c r="AZ14" s="450"/>
      <c r="BA14" s="450"/>
      <c r="BB14" s="450"/>
      <c r="BC14" s="450"/>
      <c r="BD14" s="450"/>
      <c r="BE14" s="450"/>
      <c r="BF14" s="450"/>
      <c r="BG14" s="450"/>
      <c r="BH14" s="450"/>
      <c r="BI14" s="450"/>
      <c r="BJ14" s="450"/>
      <c r="BK14" s="450"/>
      <c r="BL14" s="450"/>
      <c r="BM14" s="450"/>
    </row>
    <row r="15" spans="1:67" ht="16.149999999999999" hidden="1">
      <c r="A15" s="454" t="s">
        <v>272</v>
      </c>
      <c r="B15" s="454"/>
      <c r="C15" s="454"/>
      <c r="D15" s="454"/>
      <c r="E15" s="454"/>
      <c r="F15" s="454"/>
      <c r="G15" s="454"/>
      <c r="H15" s="454"/>
      <c r="I15" s="454"/>
      <c r="J15" s="454"/>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146"/>
      <c r="AU15" s="146"/>
      <c r="AV15" s="146"/>
      <c r="AW15" s="146"/>
      <c r="AX15" s="146"/>
      <c r="AY15" s="146"/>
      <c r="AZ15" s="146"/>
      <c r="BA15" s="146"/>
      <c r="BB15" s="146"/>
      <c r="BC15" s="146"/>
      <c r="BD15" s="146"/>
      <c r="BE15" s="146"/>
      <c r="BF15" s="146"/>
      <c r="BG15" s="146"/>
      <c r="BH15" s="146"/>
      <c r="BI15" s="146"/>
      <c r="BJ15" s="146"/>
      <c r="BK15" s="146"/>
      <c r="BL15" s="146"/>
      <c r="BM15" s="146"/>
      <c r="BN15" s="146"/>
      <c r="BO15" s="14"/>
    </row>
    <row r="16" spans="1:67" ht="16.149999999999999" hidden="1">
      <c r="A16" s="143"/>
      <c r="B16" s="143"/>
      <c r="C16" s="143"/>
      <c r="D16" s="143"/>
      <c r="E16" s="143"/>
      <c r="F16" s="143"/>
      <c r="G16" s="143"/>
      <c r="H16" s="143"/>
      <c r="I16" s="143"/>
      <c r="J16" s="143"/>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row>
    <row r="17" spans="1:67" hidden="1"/>
    <row r="18" spans="1:67" ht="16.149999999999999" hidden="1">
      <c r="A18" s="149" t="s">
        <v>115</v>
      </c>
      <c r="B18" s="150" t="s">
        <v>286</v>
      </c>
      <c r="D18" s="151" t="s">
        <v>287</v>
      </c>
    </row>
    <row r="19" spans="1:67" ht="16.149999999999999" hidden="1">
      <c r="A19" s="28" t="s">
        <v>231</v>
      </c>
      <c r="B19" s="140">
        <v>7676743</v>
      </c>
    </row>
    <row r="20" spans="1:67" ht="16.149999999999999" hidden="1">
      <c r="A20" s="28" t="s">
        <v>124</v>
      </c>
      <c r="B20" s="140">
        <v>752000</v>
      </c>
    </row>
    <row r="21" spans="1:67" ht="16.149999999999999" hidden="1">
      <c r="A21" s="28" t="s">
        <v>125</v>
      </c>
      <c r="B21" s="140">
        <v>2098413</v>
      </c>
    </row>
    <row r="22" spans="1:67" ht="16.149999999999999" hidden="1">
      <c r="A22" s="28" t="s">
        <v>126</v>
      </c>
      <c r="B22" s="140">
        <v>3230127</v>
      </c>
    </row>
    <row r="23" spans="1:67" ht="16.149999999999999" hidden="1">
      <c r="A23" s="28" t="s">
        <v>127</v>
      </c>
      <c r="B23" s="140">
        <v>1019801</v>
      </c>
    </row>
    <row r="24" spans="1:67" ht="16.149999999999999" hidden="1">
      <c r="A24" s="28" t="s">
        <v>128</v>
      </c>
      <c r="B24" s="140">
        <v>576402</v>
      </c>
    </row>
    <row r="25" spans="1:67" hidden="1"/>
    <row r="26" spans="1:67">
      <c r="A26" s="136"/>
    </row>
    <row r="28" spans="1:67" ht="49.9" customHeight="1">
      <c r="A28" s="458" t="s">
        <v>288</v>
      </c>
      <c r="B28" s="458"/>
      <c r="C28" s="458"/>
      <c r="D28" s="458"/>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row>
    <row r="29" spans="1:67" ht="29.45" customHeight="1">
      <c r="A29" s="459" t="s">
        <v>115</v>
      </c>
      <c r="B29" s="459" t="s">
        <v>289</v>
      </c>
      <c r="C29" s="459" t="s">
        <v>165</v>
      </c>
      <c r="D29" s="459"/>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row>
    <row r="30" spans="1:67" ht="40.15" customHeight="1">
      <c r="A30" s="459"/>
      <c r="B30" s="460"/>
      <c r="C30" s="24" t="s">
        <v>118</v>
      </c>
      <c r="D30" s="24" t="s">
        <v>119</v>
      </c>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row>
    <row r="31" spans="1:67" ht="16.149999999999999">
      <c r="A31" s="148" t="s">
        <v>231</v>
      </c>
      <c r="B31" s="124">
        <f t="shared" ref="B31:B36" si="18">B8/B19*100</f>
        <v>29.590765250315137</v>
      </c>
      <c r="C31" s="124">
        <f t="shared" ref="C31:C36" si="19">D8/B8*100</f>
        <v>57.885188767247151</v>
      </c>
      <c r="D31" s="124">
        <f t="shared" ref="D31:D36" si="20">C8/B8*100</f>
        <v>42.114811232752849</v>
      </c>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row>
    <row r="32" spans="1:67" ht="16.149999999999999">
      <c r="A32" s="122" t="s">
        <v>124</v>
      </c>
      <c r="B32" s="20">
        <f t="shared" si="18"/>
        <v>19.580585106382976</v>
      </c>
      <c r="C32" s="20">
        <f t="shared" si="19"/>
        <v>59.918775382692914</v>
      </c>
      <c r="D32" s="20">
        <f t="shared" si="20"/>
        <v>40.081224617307093</v>
      </c>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row>
    <row r="33" spans="1:67" ht="16.149999999999999">
      <c r="A33" s="122" t="s">
        <v>125</v>
      </c>
      <c r="B33" s="20">
        <f t="shared" si="18"/>
        <v>32.179032440229832</v>
      </c>
      <c r="C33" s="20">
        <f t="shared" si="19"/>
        <v>57.412006533886014</v>
      </c>
      <c r="D33" s="20">
        <f t="shared" si="20"/>
        <v>42.587993466113986</v>
      </c>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row>
    <row r="34" spans="1:67" ht="16.149999999999999">
      <c r="A34" s="122" t="s">
        <v>126</v>
      </c>
      <c r="B34" s="20">
        <f t="shared" si="18"/>
        <v>30.43932947528069</v>
      </c>
      <c r="C34" s="20">
        <f t="shared" si="19"/>
        <v>58.703414972503865</v>
      </c>
      <c r="D34" s="20">
        <f t="shared" si="20"/>
        <v>41.296585027496135</v>
      </c>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row>
    <row r="35" spans="1:67" ht="16.149999999999999">
      <c r="A35" s="122" t="s">
        <v>127</v>
      </c>
      <c r="B35" s="20">
        <f t="shared" si="18"/>
        <v>34.955545248533781</v>
      </c>
      <c r="C35" s="20">
        <f t="shared" si="19"/>
        <v>55.902905376784474</v>
      </c>
      <c r="D35" s="20">
        <f t="shared" si="20"/>
        <v>44.097094623215519</v>
      </c>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row>
    <row r="36" spans="1:67" ht="16.149999999999999">
      <c r="A36" s="122" t="s">
        <v>128</v>
      </c>
      <c r="B36" s="20">
        <f t="shared" si="18"/>
        <v>18.980850170540702</v>
      </c>
      <c r="C36" s="20">
        <f t="shared" si="19"/>
        <v>57.174195199532022</v>
      </c>
      <c r="D36" s="20">
        <f t="shared" si="20"/>
        <v>42.825804800467978</v>
      </c>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row>
    <row r="37" spans="1:67" ht="14.45" customHeight="1">
      <c r="A37" s="425" t="s">
        <v>263</v>
      </c>
      <c r="B37" s="419"/>
      <c r="C37" s="419"/>
      <c r="D37" s="419"/>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row>
    <row r="38" spans="1:67" ht="16.149999999999999">
      <c r="A38" s="457" t="s">
        <v>290</v>
      </c>
      <c r="B38" s="457"/>
      <c r="C38" s="457"/>
      <c r="D38" s="457"/>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row>
    <row r="39" spans="1:67" ht="43.9" customHeight="1">
      <c r="A39" s="455" t="s">
        <v>291</v>
      </c>
      <c r="B39" s="455"/>
      <c r="C39" s="455"/>
      <c r="D39" s="455"/>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row>
    <row r="40" spans="1:67" ht="16.149999999999999">
      <c r="A40" s="264"/>
      <c r="B40" s="264"/>
      <c r="C40" s="264"/>
      <c r="D40" s="26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row>
    <row r="41" spans="1:67" ht="16.149999999999999">
      <c r="A41" s="79"/>
      <c r="B41" s="79"/>
      <c r="C41" s="79"/>
      <c r="D41" s="79"/>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row>
    <row r="42" spans="1:67" ht="16.149999999999999">
      <c r="A42" s="79"/>
      <c r="B42" s="79"/>
      <c r="C42" s="79"/>
      <c r="D42" s="79"/>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row>
    <row r="43" spans="1:67" ht="16.149999999999999">
      <c r="A43" s="14"/>
      <c r="B43" s="14"/>
      <c r="C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row>
    <row r="44" spans="1:67" ht="16.149999999999999">
      <c r="A44" s="21"/>
      <c r="B44" s="14"/>
      <c r="C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row>
  </sheetData>
  <mergeCells count="77">
    <mergeCell ref="A38:D38"/>
    <mergeCell ref="A28:D28"/>
    <mergeCell ref="A29:A30"/>
    <mergeCell ref="B29:B30"/>
    <mergeCell ref="C29:D29"/>
    <mergeCell ref="A37:D37"/>
    <mergeCell ref="A3:BO3"/>
    <mergeCell ref="A4:A7"/>
    <mergeCell ref="B4:L4"/>
    <mergeCell ref="M4:W4"/>
    <mergeCell ref="X4:AH4"/>
    <mergeCell ref="AI4:AS4"/>
    <mergeCell ref="AT4:BD4"/>
    <mergeCell ref="BE4:BO4"/>
    <mergeCell ref="B5:F5"/>
    <mergeCell ref="G5:L5"/>
    <mergeCell ref="M5:Q5"/>
    <mergeCell ref="R5:W5"/>
    <mergeCell ref="X5:AB5"/>
    <mergeCell ref="AC5:AH5"/>
    <mergeCell ref="AI5:AM5"/>
    <mergeCell ref="AN5:AS5"/>
    <mergeCell ref="AT5:AX5"/>
    <mergeCell ref="AY5:BD5"/>
    <mergeCell ref="BE5:BI5"/>
    <mergeCell ref="BJ5:BO5"/>
    <mergeCell ref="B6:B7"/>
    <mergeCell ref="C6:C7"/>
    <mergeCell ref="D6:D7"/>
    <mergeCell ref="E6:F6"/>
    <mergeCell ref="G6:G7"/>
    <mergeCell ref="H6:H7"/>
    <mergeCell ref="I6:I7"/>
    <mergeCell ref="J6:L6"/>
    <mergeCell ref="M6:M7"/>
    <mergeCell ref="N6:N7"/>
    <mergeCell ref="O6:O7"/>
    <mergeCell ref="P6:Q6"/>
    <mergeCell ref="R6:R7"/>
    <mergeCell ref="S6:S7"/>
    <mergeCell ref="T6:T7"/>
    <mergeCell ref="U6:W6"/>
    <mergeCell ref="X6:X7"/>
    <mergeCell ref="Y6:Y7"/>
    <mergeCell ref="Z6:Z7"/>
    <mergeCell ref="AA6:AB6"/>
    <mergeCell ref="AC6:AC7"/>
    <mergeCell ref="AD6:AD7"/>
    <mergeCell ref="AE6:AE7"/>
    <mergeCell ref="AF6:AH6"/>
    <mergeCell ref="AI6:AI7"/>
    <mergeCell ref="AJ6:AJ7"/>
    <mergeCell ref="AK6:AK7"/>
    <mergeCell ref="AV6:AV7"/>
    <mergeCell ref="AW6:AX6"/>
    <mergeCell ref="AY6:AY7"/>
    <mergeCell ref="AL6:AM6"/>
    <mergeCell ref="AN6:AN7"/>
    <mergeCell ref="AO6:AO7"/>
    <mergeCell ref="AP6:AP7"/>
    <mergeCell ref="AQ6:AS6"/>
    <mergeCell ref="BM6:BO6"/>
    <mergeCell ref="A14:BM14"/>
    <mergeCell ref="A15:J15"/>
    <mergeCell ref="A39:D39"/>
    <mergeCell ref="BG6:BG7"/>
    <mergeCell ref="BH6:BI6"/>
    <mergeCell ref="BJ6:BJ7"/>
    <mergeCell ref="BK6:BK7"/>
    <mergeCell ref="BL6:BL7"/>
    <mergeCell ref="AZ6:AZ7"/>
    <mergeCell ref="BA6:BA7"/>
    <mergeCell ref="BB6:BD6"/>
    <mergeCell ref="BE6:BE7"/>
    <mergeCell ref="BF6:BF7"/>
    <mergeCell ref="AT6:AT7"/>
    <mergeCell ref="AU6:AU7"/>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EDC44-77A1-4A5A-BBEA-9AFDE18477F6}">
  <dimension ref="A1:F31"/>
  <sheetViews>
    <sheetView topLeftCell="A14" workbookViewId="0">
      <selection activeCell="A38" sqref="A38:A39"/>
    </sheetView>
  </sheetViews>
  <sheetFormatPr defaultColWidth="8.85546875" defaultRowHeight="14.45"/>
  <cols>
    <col min="1" max="1" width="40.7109375" style="11" customWidth="1"/>
    <col min="2" max="2" width="16.140625" style="11" customWidth="1"/>
    <col min="3" max="3" width="16.85546875" style="11" customWidth="1"/>
    <col min="4" max="4" width="13" style="11" customWidth="1"/>
    <col min="5" max="6" width="13.28515625" style="11" customWidth="1"/>
    <col min="7" max="16384" width="8.85546875" style="11"/>
  </cols>
  <sheetData>
    <row r="1" spans="1:6" ht="16.149999999999999" hidden="1">
      <c r="A1" s="139"/>
      <c r="B1" s="14"/>
      <c r="C1" s="14"/>
      <c r="D1" s="14"/>
      <c r="E1" s="14"/>
      <c r="F1" s="14"/>
    </row>
    <row r="2" spans="1:6" ht="16.149999999999999" hidden="1">
      <c r="A2" s="14"/>
      <c r="B2" s="14"/>
      <c r="C2" s="14"/>
      <c r="D2" s="14"/>
      <c r="E2" s="14"/>
      <c r="F2" s="14"/>
    </row>
    <row r="3" spans="1:6" ht="37.5" hidden="1" customHeight="1">
      <c r="A3" s="429" t="s">
        <v>292</v>
      </c>
      <c r="B3" s="429"/>
      <c r="C3" s="429"/>
      <c r="D3" s="429"/>
      <c r="E3" s="429"/>
      <c r="F3" s="429"/>
    </row>
    <row r="4" spans="1:6" ht="16.149999999999999" hidden="1" customHeight="1">
      <c r="A4" s="436" t="s">
        <v>115</v>
      </c>
      <c r="B4" s="436" t="s">
        <v>293</v>
      </c>
      <c r="C4" s="436" t="s">
        <v>118</v>
      </c>
      <c r="D4" s="436" t="s">
        <v>119</v>
      </c>
      <c r="E4" s="438" t="s">
        <v>165</v>
      </c>
      <c r="F4" s="439"/>
    </row>
    <row r="5" spans="1:6" ht="16.149999999999999" hidden="1" customHeight="1">
      <c r="A5" s="437"/>
      <c r="B5" s="437"/>
      <c r="C5" s="437"/>
      <c r="D5" s="437"/>
      <c r="E5" s="28" t="s">
        <v>118</v>
      </c>
      <c r="F5" s="28" t="s">
        <v>119</v>
      </c>
    </row>
    <row r="6" spans="1:6" ht="16.149999999999999" hidden="1">
      <c r="A6" s="28" t="s">
        <v>231</v>
      </c>
      <c r="B6" s="152">
        <v>2413825</v>
      </c>
      <c r="C6" s="153">
        <v>1394447</v>
      </c>
      <c r="D6" s="153">
        <v>1019378</v>
      </c>
      <c r="E6" s="145">
        <f>SUM(C6/B6)</f>
        <v>0.57769183764357401</v>
      </c>
      <c r="F6" s="145">
        <f>SUM(D6/B6)</f>
        <v>0.42230816235642599</v>
      </c>
    </row>
    <row r="7" spans="1:6" ht="16.149999999999999" hidden="1">
      <c r="A7" s="28" t="s">
        <v>124</v>
      </c>
      <c r="B7" s="152">
        <v>152699</v>
      </c>
      <c r="C7" s="153">
        <v>90996</v>
      </c>
      <c r="D7" s="153">
        <v>61703</v>
      </c>
      <c r="E7" s="145">
        <f t="shared" ref="E7:E11" si="0">SUM(C7/B7)</f>
        <v>0.59591745852952538</v>
      </c>
      <c r="F7" s="145">
        <f t="shared" ref="F7:F11" si="1">SUM(D7/B7)</f>
        <v>0.40408254147047462</v>
      </c>
    </row>
    <row r="8" spans="1:6" ht="16.149999999999999" hidden="1">
      <c r="A8" s="28" t="s">
        <v>125</v>
      </c>
      <c r="B8" s="152">
        <v>774627</v>
      </c>
      <c r="C8" s="153">
        <v>444307</v>
      </c>
      <c r="D8" s="153">
        <v>330320</v>
      </c>
      <c r="E8" s="145">
        <f t="shared" si="0"/>
        <v>0.57357541113335841</v>
      </c>
      <c r="F8" s="145">
        <f t="shared" si="1"/>
        <v>0.42642458886664164</v>
      </c>
    </row>
    <row r="9" spans="1:6" ht="16.149999999999999" hidden="1">
      <c r="A9" s="28" t="s">
        <v>126</v>
      </c>
      <c r="B9" s="152">
        <v>1004150</v>
      </c>
      <c r="C9" s="153">
        <v>588564</v>
      </c>
      <c r="D9" s="153">
        <v>415586</v>
      </c>
      <c r="E9" s="145">
        <f t="shared" si="0"/>
        <v>0.58613155405068962</v>
      </c>
      <c r="F9" s="145">
        <f t="shared" si="1"/>
        <v>0.41386844594931038</v>
      </c>
    </row>
    <row r="10" spans="1:6" ht="16.149999999999999" hidden="1">
      <c r="A10" s="28" t="s">
        <v>127</v>
      </c>
      <c r="B10" s="152">
        <v>369926</v>
      </c>
      <c r="C10" s="153">
        <v>206319</v>
      </c>
      <c r="D10" s="153">
        <v>163607</v>
      </c>
      <c r="E10" s="145">
        <f t="shared" si="0"/>
        <v>0.55773046501192125</v>
      </c>
      <c r="F10" s="145">
        <f t="shared" si="1"/>
        <v>0.44226953498807869</v>
      </c>
    </row>
    <row r="11" spans="1:6" ht="16.149999999999999" hidden="1">
      <c r="A11" s="28" t="s">
        <v>128</v>
      </c>
      <c r="B11" s="152">
        <v>112423</v>
      </c>
      <c r="C11" s="153">
        <v>64261</v>
      </c>
      <c r="D11" s="153">
        <v>48162</v>
      </c>
      <c r="E11" s="145">
        <f t="shared" si="0"/>
        <v>0.57160011741369654</v>
      </c>
      <c r="F11" s="145">
        <f t="shared" si="1"/>
        <v>0.42839988258630352</v>
      </c>
    </row>
    <row r="12" spans="1:6" ht="16.149999999999999" hidden="1">
      <c r="A12" s="461" t="s">
        <v>259</v>
      </c>
      <c r="B12" s="461"/>
      <c r="C12" s="14"/>
      <c r="D12" s="14"/>
      <c r="E12" s="14"/>
      <c r="F12" s="14"/>
    </row>
    <row r="13" spans="1:6" ht="16.149999999999999" hidden="1" customHeight="1">
      <c r="A13" s="462" t="s">
        <v>260</v>
      </c>
      <c r="B13" s="462"/>
      <c r="C13" s="14"/>
      <c r="D13" s="14"/>
      <c r="E13" s="14"/>
      <c r="F13" s="14"/>
    </row>
    <row r="16" spans="1:6">
      <c r="A16" s="136"/>
    </row>
    <row r="19" spans="1:6" ht="31.5" customHeight="1">
      <c r="A19" s="449" t="s">
        <v>294</v>
      </c>
      <c r="B19" s="463"/>
      <c r="C19" s="463"/>
      <c r="D19" s="463"/>
      <c r="E19" s="14"/>
      <c r="F19" s="14"/>
    </row>
    <row r="20" spans="1:6" ht="16.149999999999999">
      <c r="A20" s="446" t="s">
        <v>115</v>
      </c>
      <c r="B20" s="446" t="s">
        <v>252</v>
      </c>
      <c r="C20" s="446" t="s">
        <v>165</v>
      </c>
      <c r="D20" s="446"/>
      <c r="E20" s="14"/>
      <c r="F20" s="14"/>
    </row>
    <row r="21" spans="1:6" ht="16.149999999999999">
      <c r="A21" s="446"/>
      <c r="B21" s="447"/>
      <c r="C21" s="19" t="s">
        <v>118</v>
      </c>
      <c r="D21" s="19" t="s">
        <v>119</v>
      </c>
      <c r="E21" s="14"/>
      <c r="F21" s="14"/>
    </row>
    <row r="22" spans="1:6" ht="16.149999999999999">
      <c r="A22" s="141" t="s">
        <v>231</v>
      </c>
      <c r="B22" s="394">
        <f t="shared" ref="B22:B27" si="2">B6</f>
        <v>2413825</v>
      </c>
      <c r="C22" s="124">
        <f t="shared" ref="C22:C27" si="3">C6/B6*100</f>
        <v>57.7691837643574</v>
      </c>
      <c r="D22" s="124">
        <f t="shared" ref="D22:D27" si="4">D6/B6*100</f>
        <v>42.2308162356426</v>
      </c>
      <c r="E22" s="14"/>
      <c r="F22" s="14"/>
    </row>
    <row r="23" spans="1:6" ht="16.149999999999999">
      <c r="A23" s="123" t="s">
        <v>124</v>
      </c>
      <c r="B23" s="359">
        <f t="shared" si="2"/>
        <v>152699</v>
      </c>
      <c r="C23" s="20">
        <f t="shared" si="3"/>
        <v>59.591745852952535</v>
      </c>
      <c r="D23" s="20">
        <f t="shared" si="4"/>
        <v>40.408254147047465</v>
      </c>
      <c r="E23" s="14"/>
      <c r="F23" s="14"/>
    </row>
    <row r="24" spans="1:6" ht="16.149999999999999">
      <c r="A24" s="123" t="s">
        <v>125</v>
      </c>
      <c r="B24" s="359">
        <f t="shared" si="2"/>
        <v>774627</v>
      </c>
      <c r="C24" s="20">
        <f t="shared" si="3"/>
        <v>57.357541113335841</v>
      </c>
      <c r="D24" s="20">
        <f t="shared" si="4"/>
        <v>42.642458886664166</v>
      </c>
      <c r="E24" s="14"/>
      <c r="F24" s="14"/>
    </row>
    <row r="25" spans="1:6" ht="16.149999999999999">
      <c r="A25" s="123" t="s">
        <v>126</v>
      </c>
      <c r="B25" s="359">
        <f t="shared" si="2"/>
        <v>1004150</v>
      </c>
      <c r="C25" s="20">
        <f t="shared" si="3"/>
        <v>58.613155405068959</v>
      </c>
      <c r="D25" s="20">
        <f t="shared" si="4"/>
        <v>41.386844594931041</v>
      </c>
      <c r="E25" s="14"/>
      <c r="F25" s="14"/>
    </row>
    <row r="26" spans="1:6" ht="16.149999999999999">
      <c r="A26" s="123" t="s">
        <v>127</v>
      </c>
      <c r="B26" s="359">
        <f t="shared" si="2"/>
        <v>369926</v>
      </c>
      <c r="C26" s="20">
        <f t="shared" si="3"/>
        <v>55.773046501192127</v>
      </c>
      <c r="D26" s="20">
        <f t="shared" si="4"/>
        <v>44.226953498807866</v>
      </c>
      <c r="E26" s="14"/>
      <c r="F26" s="14"/>
    </row>
    <row r="27" spans="1:6" ht="16.149999999999999">
      <c r="A27" s="123" t="s">
        <v>128</v>
      </c>
      <c r="B27" s="359">
        <f t="shared" si="2"/>
        <v>112423</v>
      </c>
      <c r="C27" s="20">
        <f t="shared" si="3"/>
        <v>57.160011741369651</v>
      </c>
      <c r="D27" s="20">
        <f t="shared" si="4"/>
        <v>42.839988258630349</v>
      </c>
      <c r="E27" s="14"/>
      <c r="F27" s="14"/>
    </row>
    <row r="28" spans="1:6" ht="14.45" customHeight="1">
      <c r="A28" s="425" t="s">
        <v>263</v>
      </c>
      <c r="B28" s="419"/>
      <c r="C28" s="419"/>
      <c r="D28" s="419"/>
      <c r="E28" s="14"/>
      <c r="F28" s="14"/>
    </row>
    <row r="29" spans="1:6" ht="16.149999999999999">
      <c r="A29" s="457" t="s">
        <v>260</v>
      </c>
      <c r="B29" s="457"/>
      <c r="C29" s="457"/>
      <c r="D29" s="457"/>
      <c r="E29" s="14"/>
      <c r="F29" s="14"/>
    </row>
    <row r="31" spans="1:6">
      <c r="B31" s="80"/>
    </row>
  </sheetData>
  <mergeCells count="14">
    <mergeCell ref="A13:B13"/>
    <mergeCell ref="A29:D29"/>
    <mergeCell ref="A19:D19"/>
    <mergeCell ref="A20:A21"/>
    <mergeCell ref="B20:B21"/>
    <mergeCell ref="C20:D20"/>
    <mergeCell ref="A28:D28"/>
    <mergeCell ref="A12:B12"/>
    <mergeCell ref="A3:F3"/>
    <mergeCell ref="A4:A5"/>
    <mergeCell ref="B4:B5"/>
    <mergeCell ref="C4:C5"/>
    <mergeCell ref="D4:D5"/>
    <mergeCell ref="E4:F4"/>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543F3-D783-4822-A968-EFD8608EDDA2}">
  <dimension ref="A1:G42"/>
  <sheetViews>
    <sheetView topLeftCell="A8" zoomScaleNormal="100" workbookViewId="0">
      <selection activeCell="C28" sqref="C28"/>
    </sheetView>
  </sheetViews>
  <sheetFormatPr defaultColWidth="8.85546875" defaultRowHeight="15" customHeight="1"/>
  <cols>
    <col min="1" max="1" width="70.85546875" style="11" customWidth="1"/>
    <col min="2" max="2" width="14.7109375" style="11" customWidth="1"/>
    <col min="3" max="6" width="16.28515625" style="11" customWidth="1"/>
    <col min="7" max="7" width="21.42578125" style="11" customWidth="1"/>
    <col min="8" max="16384" width="8.85546875" style="11"/>
  </cols>
  <sheetData>
    <row r="1" spans="1:7" ht="37.9" customHeight="1">
      <c r="A1" s="449" t="s">
        <v>295</v>
      </c>
      <c r="B1" s="449"/>
      <c r="C1" s="463"/>
      <c r="D1" s="463"/>
      <c r="E1" s="463"/>
      <c r="F1" s="463"/>
    </row>
    <row r="2" spans="1:7" ht="15" customHeight="1">
      <c r="A2" s="446" t="s">
        <v>296</v>
      </c>
      <c r="B2" s="447" t="s">
        <v>117</v>
      </c>
      <c r="C2" s="447" t="s">
        <v>118</v>
      </c>
      <c r="D2" s="447" t="s">
        <v>119</v>
      </c>
      <c r="E2" s="446" t="s">
        <v>165</v>
      </c>
      <c r="F2" s="446"/>
    </row>
    <row r="3" spans="1:7" ht="16.149999999999999">
      <c r="A3" s="446"/>
      <c r="B3" s="464"/>
      <c r="C3" s="464"/>
      <c r="D3" s="464"/>
      <c r="E3" s="19" t="s">
        <v>118</v>
      </c>
      <c r="F3" s="19" t="s">
        <v>119</v>
      </c>
      <c r="G3" s="80"/>
    </row>
    <row r="4" spans="1:7" ht="16.149999999999999">
      <c r="A4" s="25" t="s">
        <v>297</v>
      </c>
      <c r="B4" s="26">
        <f>SUM(B5:B21)</f>
        <v>2413825</v>
      </c>
      <c r="C4" s="26">
        <f t="shared" ref="C4:D4" si="0">SUM(C5:C21)</f>
        <v>1394447</v>
      </c>
      <c r="D4" s="26">
        <f t="shared" si="0"/>
        <v>1019378</v>
      </c>
      <c r="E4" s="124">
        <f>C4/B4*100</f>
        <v>57.7691837643574</v>
      </c>
      <c r="F4" s="124">
        <f>D4/B4*100</f>
        <v>42.2308162356426</v>
      </c>
      <c r="G4" s="17"/>
    </row>
    <row r="5" spans="1:7" ht="16.149999999999999">
      <c r="A5" s="123" t="s">
        <v>298</v>
      </c>
      <c r="B5" s="29">
        <v>610678</v>
      </c>
      <c r="C5" s="359">
        <v>500925</v>
      </c>
      <c r="D5" s="359">
        <v>109753</v>
      </c>
      <c r="E5" s="20">
        <f t="shared" ref="E5:E21" si="1">C5/B5*100</f>
        <v>82.027680708982473</v>
      </c>
      <c r="F5" s="20">
        <f t="shared" ref="F5:F21" si="2">D5/B5*100</f>
        <v>17.972319291017524</v>
      </c>
    </row>
    <row r="6" spans="1:7" ht="16.149999999999999">
      <c r="A6" s="123" t="s">
        <v>299</v>
      </c>
      <c r="B6" s="29">
        <v>268832</v>
      </c>
      <c r="C6" s="359">
        <v>47269</v>
      </c>
      <c r="D6" s="359">
        <v>221563</v>
      </c>
      <c r="E6" s="20">
        <f t="shared" si="1"/>
        <v>17.583100226163552</v>
      </c>
      <c r="F6" s="20">
        <f t="shared" si="2"/>
        <v>82.416899773836448</v>
      </c>
    </row>
    <row r="7" spans="1:7" ht="16.149999999999999">
      <c r="A7" s="123" t="s">
        <v>300</v>
      </c>
      <c r="B7" s="29">
        <v>59004</v>
      </c>
      <c r="C7" s="359">
        <v>31665</v>
      </c>
      <c r="D7" s="359">
        <v>27339</v>
      </c>
      <c r="E7" s="20">
        <f t="shared" si="1"/>
        <v>53.665853162497456</v>
      </c>
      <c r="F7" s="20">
        <f t="shared" si="2"/>
        <v>46.334146837502544</v>
      </c>
    </row>
    <row r="8" spans="1:7" ht="32.450000000000003">
      <c r="A8" s="123" t="s">
        <v>301</v>
      </c>
      <c r="B8" s="29">
        <v>38516</v>
      </c>
      <c r="C8" s="359">
        <v>21534</v>
      </c>
      <c r="D8" s="359">
        <v>16982</v>
      </c>
      <c r="E8" s="20">
        <f t="shared" si="1"/>
        <v>55.909232526742137</v>
      </c>
      <c r="F8" s="20">
        <f t="shared" si="2"/>
        <v>44.09076747325787</v>
      </c>
    </row>
    <row r="9" spans="1:7" ht="16.149999999999999">
      <c r="A9" s="123" t="s">
        <v>302</v>
      </c>
      <c r="B9" s="29">
        <v>44698</v>
      </c>
      <c r="C9" s="359">
        <v>26324</v>
      </c>
      <c r="D9" s="359">
        <v>18374</v>
      </c>
      <c r="E9" s="20">
        <f t="shared" si="1"/>
        <v>58.893015347442834</v>
      </c>
      <c r="F9" s="20">
        <f t="shared" si="2"/>
        <v>41.106984652557159</v>
      </c>
    </row>
    <row r="10" spans="1:7" ht="16.149999999999999">
      <c r="A10" s="123" t="s">
        <v>303</v>
      </c>
      <c r="B10" s="29">
        <v>29971</v>
      </c>
      <c r="C10" s="359">
        <v>24666</v>
      </c>
      <c r="D10" s="359">
        <v>5305</v>
      </c>
      <c r="E10" s="20">
        <f t="shared" si="1"/>
        <v>82.299556237696436</v>
      </c>
      <c r="F10" s="20">
        <f t="shared" si="2"/>
        <v>17.700443762303561</v>
      </c>
    </row>
    <row r="11" spans="1:7" ht="16.149999999999999">
      <c r="A11" s="123" t="s">
        <v>304</v>
      </c>
      <c r="B11" s="29">
        <v>41458</v>
      </c>
      <c r="C11" s="359">
        <v>35109</v>
      </c>
      <c r="D11" s="359">
        <v>6349</v>
      </c>
      <c r="E11" s="20">
        <f t="shared" si="1"/>
        <v>84.685706015726765</v>
      </c>
      <c r="F11" s="20">
        <f t="shared" si="2"/>
        <v>15.314293984273242</v>
      </c>
    </row>
    <row r="12" spans="1:7" ht="16.149999999999999">
      <c r="A12" s="123" t="s">
        <v>305</v>
      </c>
      <c r="B12" s="29">
        <v>571143</v>
      </c>
      <c r="C12" s="359">
        <v>345799</v>
      </c>
      <c r="D12" s="359">
        <v>225344</v>
      </c>
      <c r="E12" s="20">
        <f t="shared" si="1"/>
        <v>60.545082404931861</v>
      </c>
      <c r="F12" s="20">
        <f t="shared" si="2"/>
        <v>39.454917595068132</v>
      </c>
    </row>
    <row r="13" spans="1:7" ht="16.149999999999999">
      <c r="A13" s="123" t="s">
        <v>306</v>
      </c>
      <c r="B13" s="29">
        <v>301787</v>
      </c>
      <c r="C13" s="359">
        <v>116427</v>
      </c>
      <c r="D13" s="359">
        <v>185360</v>
      </c>
      <c r="E13" s="20">
        <f t="shared" si="1"/>
        <v>38.579196585671347</v>
      </c>
      <c r="F13" s="20">
        <f t="shared" si="2"/>
        <v>61.420803414328653</v>
      </c>
    </row>
    <row r="14" spans="1:7" ht="16.149999999999999">
      <c r="A14" s="123" t="s">
        <v>307</v>
      </c>
      <c r="B14" s="29">
        <v>52934</v>
      </c>
      <c r="C14" s="359">
        <v>24820</v>
      </c>
      <c r="D14" s="359">
        <v>28114</v>
      </c>
      <c r="E14" s="20">
        <f t="shared" si="1"/>
        <v>46.888578229493334</v>
      </c>
      <c r="F14" s="20">
        <f t="shared" si="2"/>
        <v>53.111421770506674</v>
      </c>
    </row>
    <row r="15" spans="1:7" ht="16.149999999999999">
      <c r="A15" s="123" t="s">
        <v>308</v>
      </c>
      <c r="B15" s="29">
        <v>864</v>
      </c>
      <c r="C15" s="359">
        <v>229</v>
      </c>
      <c r="D15" s="359">
        <v>635</v>
      </c>
      <c r="E15" s="20">
        <f t="shared" si="1"/>
        <v>26.504629629629626</v>
      </c>
      <c r="F15" s="20">
        <f t="shared" si="2"/>
        <v>73.495370370370367</v>
      </c>
    </row>
    <row r="16" spans="1:7" ht="16.149999999999999">
      <c r="A16" s="123" t="s">
        <v>309</v>
      </c>
      <c r="B16" s="29">
        <v>22653</v>
      </c>
      <c r="C16" s="359">
        <v>15238</v>
      </c>
      <c r="D16" s="359">
        <v>7415</v>
      </c>
      <c r="E16" s="20">
        <f t="shared" si="1"/>
        <v>67.26702864962698</v>
      </c>
      <c r="F16" s="20">
        <f t="shared" si="2"/>
        <v>32.73297135037302</v>
      </c>
    </row>
    <row r="17" spans="1:6" ht="16.149999999999999">
      <c r="A17" s="123" t="s">
        <v>310</v>
      </c>
      <c r="B17" s="29">
        <v>45346</v>
      </c>
      <c r="C17" s="359">
        <v>28994</v>
      </c>
      <c r="D17" s="359">
        <v>16352</v>
      </c>
      <c r="E17" s="20">
        <f t="shared" si="1"/>
        <v>63.939487496140778</v>
      </c>
      <c r="F17" s="20">
        <f t="shared" si="2"/>
        <v>36.060512503859215</v>
      </c>
    </row>
    <row r="18" spans="1:6" ht="16.149999999999999">
      <c r="A18" s="123" t="s">
        <v>311</v>
      </c>
      <c r="B18" s="29">
        <v>57016</v>
      </c>
      <c r="C18" s="359">
        <v>33039</v>
      </c>
      <c r="D18" s="359">
        <v>23977</v>
      </c>
      <c r="E18" s="20">
        <f t="shared" si="1"/>
        <v>57.946892100463032</v>
      </c>
      <c r="F18" s="20">
        <f t="shared" si="2"/>
        <v>42.053107899536975</v>
      </c>
    </row>
    <row r="19" spans="1:6" ht="16.149999999999999">
      <c r="A19" s="123" t="s">
        <v>312</v>
      </c>
      <c r="B19" s="29">
        <v>142183</v>
      </c>
      <c r="C19" s="359">
        <v>69254</v>
      </c>
      <c r="D19" s="359">
        <v>72929</v>
      </c>
      <c r="E19" s="20">
        <f t="shared" si="1"/>
        <v>48.707651406989584</v>
      </c>
      <c r="F19" s="20">
        <f t="shared" si="2"/>
        <v>51.292348593010416</v>
      </c>
    </row>
    <row r="20" spans="1:6" ht="16.149999999999999">
      <c r="A20" s="123" t="s">
        <v>313</v>
      </c>
      <c r="B20" s="29">
        <v>98959</v>
      </c>
      <c r="C20" s="359">
        <v>54893</v>
      </c>
      <c r="D20" s="359">
        <v>44066</v>
      </c>
      <c r="E20" s="20">
        <f t="shared" si="1"/>
        <v>55.470447356986227</v>
      </c>
      <c r="F20" s="20">
        <f t="shared" si="2"/>
        <v>44.529552643013773</v>
      </c>
    </row>
    <row r="21" spans="1:6" ht="16.149999999999999">
      <c r="A21" s="123" t="s">
        <v>314</v>
      </c>
      <c r="B21" s="29">
        <v>27783</v>
      </c>
      <c r="C21" s="359">
        <v>18262</v>
      </c>
      <c r="D21" s="359">
        <v>9521</v>
      </c>
      <c r="E21" s="20">
        <f t="shared" si="1"/>
        <v>65.730842601590894</v>
      </c>
      <c r="F21" s="20">
        <f t="shared" si="2"/>
        <v>34.269157398409099</v>
      </c>
    </row>
    <row r="22" spans="1:6" ht="16.149999999999999">
      <c r="A22" s="425" t="s">
        <v>263</v>
      </c>
      <c r="B22" s="419"/>
      <c r="C22" s="419"/>
      <c r="D22" s="419"/>
      <c r="E22" s="14"/>
      <c r="F22" s="14"/>
    </row>
    <row r="24" spans="1:6" ht="15" customHeight="1">
      <c r="C24" s="80"/>
      <c r="D24" s="80"/>
    </row>
    <row r="25" spans="1:6" ht="14.45"/>
    <row r="26" spans="1:6" ht="14.45"/>
    <row r="27" spans="1:6" ht="14.45"/>
    <row r="28" spans="1:6" ht="16.149999999999999">
      <c r="C28" s="391"/>
    </row>
    <row r="29" spans="1:6" ht="14.45"/>
    <row r="30" spans="1:6" ht="14.45"/>
    <row r="31" spans="1:6" ht="14.45"/>
    <row r="32" spans="1:6" ht="14.45"/>
    <row r="33" ht="14.45"/>
    <row r="34" ht="14.45"/>
    <row r="35" ht="14.45"/>
    <row r="36" ht="14.45"/>
    <row r="37" ht="14.45"/>
    <row r="38" ht="14.45"/>
    <row r="39" ht="14.45"/>
    <row r="40" ht="14.45"/>
    <row r="41" ht="14.45"/>
    <row r="42" ht="14.45"/>
  </sheetData>
  <mergeCells count="7">
    <mergeCell ref="A22:D22"/>
    <mergeCell ref="A1:F1"/>
    <mergeCell ref="A2:A3"/>
    <mergeCell ref="C2:C3"/>
    <mergeCell ref="D2:D3"/>
    <mergeCell ref="E2:F2"/>
    <mergeCell ref="B2:B3"/>
  </mergeCells>
  <pageMargins left="0.7" right="0.7" top="0.75" bottom="0.75" header="0.3" footer="0.3"/>
  <pageSetup paperSize="9" orientation="portrait" horizontalDpi="200" verticalDpi="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6"/>
  <sheetViews>
    <sheetView showGridLines="0" zoomScaleNormal="100" workbookViewId="0">
      <selection activeCell="I15" sqref="I15"/>
    </sheetView>
  </sheetViews>
  <sheetFormatPr defaultColWidth="7.7109375" defaultRowHeight="13.15"/>
  <cols>
    <col min="1" max="1" width="17.5703125" style="1" customWidth="1"/>
    <col min="2" max="10" width="10.85546875" style="1" customWidth="1"/>
    <col min="11" max="13" width="10.140625" style="1" bestFit="1" customWidth="1"/>
    <col min="14" max="14" width="11.140625" style="1" bestFit="1" customWidth="1"/>
    <col min="15" max="16384" width="7.7109375" style="1"/>
  </cols>
  <sheetData>
    <row r="1" spans="1:10" ht="49.15" customHeight="1">
      <c r="A1" s="397" t="s">
        <v>114</v>
      </c>
      <c r="B1" s="397"/>
      <c r="C1" s="397"/>
      <c r="D1" s="397"/>
      <c r="E1" s="397"/>
      <c r="F1" s="397"/>
      <c r="G1" s="397"/>
      <c r="H1" s="397"/>
      <c r="I1" s="397"/>
      <c r="J1" s="397"/>
    </row>
    <row r="2" spans="1:10" ht="16.149999999999999">
      <c r="A2" s="398" t="s">
        <v>115</v>
      </c>
      <c r="B2" s="398" t="s">
        <v>116</v>
      </c>
      <c r="C2" s="398"/>
      <c r="D2" s="398"/>
      <c r="E2" s="398"/>
      <c r="F2" s="398"/>
      <c r="G2" s="398"/>
      <c r="H2" s="398"/>
      <c r="I2" s="398"/>
      <c r="J2" s="398"/>
    </row>
    <row r="3" spans="1:10" ht="18" customHeight="1">
      <c r="A3" s="399"/>
      <c r="B3" s="399" t="s">
        <v>117</v>
      </c>
      <c r="C3" s="399"/>
      <c r="D3" s="399"/>
      <c r="E3" s="399" t="s">
        <v>118</v>
      </c>
      <c r="F3" s="399"/>
      <c r="G3" s="399"/>
      <c r="H3" s="399" t="s">
        <v>119</v>
      </c>
      <c r="I3" s="399"/>
      <c r="J3" s="399"/>
    </row>
    <row r="4" spans="1:10" ht="32.450000000000003">
      <c r="A4" s="399"/>
      <c r="B4" s="105" t="s">
        <v>120</v>
      </c>
      <c r="C4" s="105" t="s">
        <v>121</v>
      </c>
      <c r="D4" s="105" t="s">
        <v>122</v>
      </c>
      <c r="E4" s="105" t="s">
        <v>120</v>
      </c>
      <c r="F4" s="105" t="s">
        <v>121</v>
      </c>
      <c r="G4" s="105" t="s">
        <v>122</v>
      </c>
      <c r="H4" s="105" t="s">
        <v>120</v>
      </c>
      <c r="I4" s="105" t="s">
        <v>121</v>
      </c>
      <c r="J4" s="105" t="s">
        <v>122</v>
      </c>
    </row>
    <row r="5" spans="1:10" ht="18" customHeight="1">
      <c r="A5" s="63" t="s">
        <v>123</v>
      </c>
      <c r="B5" s="96">
        <v>99.4</v>
      </c>
      <c r="C5" s="96">
        <v>97.5</v>
      </c>
      <c r="D5" s="96">
        <v>87.9</v>
      </c>
      <c r="E5" s="96">
        <v>99.5</v>
      </c>
      <c r="F5" s="96">
        <v>98.2</v>
      </c>
      <c r="G5" s="96">
        <v>88.2</v>
      </c>
      <c r="H5" s="96">
        <v>99.2</v>
      </c>
      <c r="I5" s="96">
        <v>96.7</v>
      </c>
      <c r="J5" s="96">
        <v>87.6</v>
      </c>
    </row>
    <row r="6" spans="1:10" ht="16.149999999999999">
      <c r="A6" s="111" t="s">
        <v>124</v>
      </c>
      <c r="B6" s="321">
        <v>99.3</v>
      </c>
      <c r="C6" s="321">
        <v>96.6</v>
      </c>
      <c r="D6" s="321">
        <v>83.2</v>
      </c>
      <c r="E6" s="321">
        <v>99.5</v>
      </c>
      <c r="F6" s="321">
        <v>97.3</v>
      </c>
      <c r="G6" s="321">
        <v>83.8</v>
      </c>
      <c r="H6" s="321">
        <v>99.1</v>
      </c>
      <c r="I6" s="321">
        <v>95.9</v>
      </c>
      <c r="J6" s="321">
        <v>82.5</v>
      </c>
    </row>
    <row r="7" spans="1:10" ht="16.149999999999999">
      <c r="A7" s="111" t="s">
        <v>125</v>
      </c>
      <c r="B7" s="321">
        <v>99</v>
      </c>
      <c r="C7" s="321">
        <v>94.1</v>
      </c>
      <c r="D7" s="321">
        <v>74.5</v>
      </c>
      <c r="E7" s="321">
        <v>99.4</v>
      </c>
      <c r="F7" s="321">
        <v>96</v>
      </c>
      <c r="G7" s="321">
        <v>76.7</v>
      </c>
      <c r="H7" s="321">
        <v>98.7</v>
      </c>
      <c r="I7" s="321">
        <v>92.1</v>
      </c>
      <c r="J7" s="321">
        <v>71.8</v>
      </c>
    </row>
    <row r="8" spans="1:10" ht="16.149999999999999">
      <c r="A8" s="111" t="s">
        <v>126</v>
      </c>
      <c r="B8" s="321">
        <v>99.5</v>
      </c>
      <c r="C8" s="321">
        <v>98.9</v>
      </c>
      <c r="D8" s="321">
        <v>93.7</v>
      </c>
      <c r="E8" s="321">
        <v>99.5</v>
      </c>
      <c r="F8" s="321">
        <v>99.2</v>
      </c>
      <c r="G8" s="321">
        <v>93.2</v>
      </c>
      <c r="H8" s="321">
        <v>99.5</v>
      </c>
      <c r="I8" s="321">
        <v>98.6</v>
      </c>
      <c r="J8" s="321">
        <v>94.3</v>
      </c>
    </row>
    <row r="9" spans="1:10" ht="16.149999999999999">
      <c r="A9" s="111" t="s">
        <v>127</v>
      </c>
      <c r="B9" s="321">
        <v>99.6</v>
      </c>
      <c r="C9" s="321">
        <v>99.1</v>
      </c>
      <c r="D9" s="321">
        <v>93.5</v>
      </c>
      <c r="E9" s="321">
        <v>99.8</v>
      </c>
      <c r="F9" s="321">
        <v>99.1</v>
      </c>
      <c r="G9" s="321">
        <v>92.9</v>
      </c>
      <c r="H9" s="321">
        <v>99.5</v>
      </c>
      <c r="I9" s="321">
        <v>99</v>
      </c>
      <c r="J9" s="321">
        <v>94.3</v>
      </c>
    </row>
    <row r="10" spans="1:10" ht="16.149999999999999">
      <c r="A10" s="111" t="s">
        <v>128</v>
      </c>
      <c r="B10" s="321">
        <v>99.7</v>
      </c>
      <c r="C10" s="321">
        <v>98.7</v>
      </c>
      <c r="D10" s="321">
        <v>90.3</v>
      </c>
      <c r="E10" s="321">
        <v>99.8</v>
      </c>
      <c r="F10" s="321">
        <v>99</v>
      </c>
      <c r="G10" s="321">
        <v>90.4</v>
      </c>
      <c r="H10" s="321">
        <v>99.7</v>
      </c>
      <c r="I10" s="321">
        <v>98.3</v>
      </c>
      <c r="J10" s="321">
        <v>90.3</v>
      </c>
    </row>
    <row r="11" spans="1:10" ht="12.75" customHeight="1">
      <c r="A11" s="64" t="s">
        <v>129</v>
      </c>
      <c r="B11" s="2"/>
      <c r="C11" s="2"/>
      <c r="D11" s="2"/>
      <c r="E11" s="3"/>
      <c r="F11" s="3"/>
      <c r="G11" s="3"/>
      <c r="H11" s="3"/>
      <c r="I11" s="3"/>
      <c r="J11" s="3"/>
    </row>
    <row r="12" spans="1:10">
      <c r="A12" s="4"/>
      <c r="B12" s="4"/>
      <c r="C12" s="4"/>
      <c r="D12" s="4"/>
    </row>
    <row r="20" spans="2:10" ht="22.9">
      <c r="B20" s="5"/>
      <c r="C20" s="5"/>
      <c r="D20" s="5"/>
      <c r="E20" s="5"/>
      <c r="F20" s="5"/>
      <c r="G20" s="5"/>
      <c r="H20" s="5"/>
      <c r="I20" s="5"/>
      <c r="J20" s="5"/>
    </row>
    <row r="21" spans="2:10" ht="22.9">
      <c r="B21" s="5"/>
      <c r="C21" s="5"/>
      <c r="D21" s="5"/>
      <c r="E21" s="5"/>
      <c r="F21" s="5"/>
      <c r="G21" s="5"/>
      <c r="H21" s="5"/>
      <c r="I21" s="5"/>
      <c r="J21" s="5"/>
    </row>
    <row r="22" spans="2:10" ht="22.9">
      <c r="B22" s="5"/>
      <c r="C22" s="5"/>
      <c r="D22" s="5"/>
      <c r="E22" s="5"/>
      <c r="F22" s="5"/>
      <c r="G22" s="5"/>
      <c r="H22" s="5"/>
      <c r="I22" s="5"/>
      <c r="J22" s="5"/>
    </row>
    <row r="23" spans="2:10" ht="22.9">
      <c r="B23" s="5"/>
      <c r="C23" s="5"/>
      <c r="D23" s="5"/>
      <c r="E23" s="5"/>
      <c r="F23" s="5"/>
      <c r="G23" s="5"/>
      <c r="H23" s="5"/>
      <c r="I23" s="5"/>
      <c r="J23" s="5"/>
    </row>
    <row r="24" spans="2:10" ht="22.9">
      <c r="B24" s="5"/>
      <c r="C24" s="5"/>
      <c r="D24" s="5"/>
      <c r="E24" s="5"/>
      <c r="F24" s="5"/>
      <c r="G24" s="5"/>
      <c r="H24" s="5"/>
      <c r="I24" s="5"/>
      <c r="J24" s="5"/>
    </row>
    <row r="25" spans="2:10" ht="22.9">
      <c r="B25" s="5"/>
      <c r="C25" s="5"/>
      <c r="D25" s="5"/>
      <c r="E25" s="5"/>
      <c r="F25" s="5"/>
      <c r="G25" s="5"/>
      <c r="H25" s="5"/>
      <c r="I25" s="5"/>
      <c r="J25" s="5"/>
    </row>
    <row r="26" spans="2:10" ht="22.9">
      <c r="B26" s="5"/>
      <c r="C26" s="5"/>
      <c r="D26" s="5"/>
      <c r="E26" s="5"/>
      <c r="F26" s="5"/>
      <c r="G26" s="5"/>
      <c r="H26" s="5"/>
      <c r="I26" s="5"/>
      <c r="J26" s="5"/>
    </row>
  </sheetData>
  <sheetProtection selectLockedCells="1" selectUnlockedCells="1"/>
  <mergeCells count="6">
    <mergeCell ref="A1:J1"/>
    <mergeCell ref="A2:A4"/>
    <mergeCell ref="B2:J2"/>
    <mergeCell ref="B3:D3"/>
    <mergeCell ref="E3:G3"/>
    <mergeCell ref="H3:J3"/>
  </mergeCells>
  <pageMargins left="0.7" right="0.7" top="0.75" bottom="0.75" header="0.51180555555555551" footer="0.51180555555555551"/>
  <pageSetup firstPageNumber="0" orientation="portrait" horizontalDpi="300" verticalDpi="3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5710D-A937-412A-8FAE-9B412261DD2A}">
  <dimension ref="A1:G46"/>
  <sheetViews>
    <sheetView topLeftCell="A7" zoomScaleNormal="100" workbookViewId="0">
      <selection activeCell="C27" sqref="C27"/>
    </sheetView>
  </sheetViews>
  <sheetFormatPr defaultColWidth="8.85546875" defaultRowHeight="15" customHeight="1"/>
  <cols>
    <col min="1" max="1" width="71.7109375" style="11" customWidth="1"/>
    <col min="2" max="2" width="17" style="11" customWidth="1"/>
    <col min="3" max="5" width="18.85546875" style="11" customWidth="1"/>
    <col min="6" max="6" width="18.28515625" style="11" customWidth="1"/>
    <col min="7" max="7" width="18.7109375" style="11" customWidth="1"/>
    <col min="8" max="16384" width="8.85546875" style="11"/>
  </cols>
  <sheetData>
    <row r="1" spans="1:7" ht="45.75" customHeight="1">
      <c r="A1" s="452" t="s">
        <v>315</v>
      </c>
      <c r="B1" s="452"/>
      <c r="C1" s="453"/>
      <c r="D1" s="453"/>
      <c r="E1" s="453"/>
      <c r="F1" s="453"/>
    </row>
    <row r="2" spans="1:7" ht="15" customHeight="1">
      <c r="A2" s="446" t="s">
        <v>296</v>
      </c>
      <c r="B2" s="465" t="s">
        <v>117</v>
      </c>
      <c r="C2" s="465" t="s">
        <v>118</v>
      </c>
      <c r="D2" s="465" t="s">
        <v>119</v>
      </c>
      <c r="E2" s="444" t="s">
        <v>165</v>
      </c>
      <c r="F2" s="444"/>
      <c r="G2" s="80"/>
    </row>
    <row r="3" spans="1:7" ht="30" customHeight="1">
      <c r="A3" s="446"/>
      <c r="B3" s="444"/>
      <c r="C3" s="444"/>
      <c r="D3" s="444"/>
      <c r="E3" s="18" t="s">
        <v>118</v>
      </c>
      <c r="F3" s="18" t="s">
        <v>119</v>
      </c>
    </row>
    <row r="4" spans="1:7" ht="16.149999999999999">
      <c r="A4" s="18" t="s">
        <v>316</v>
      </c>
      <c r="B4" s="26">
        <f>SUM(B5:B23)</f>
        <v>604886</v>
      </c>
      <c r="C4" s="26">
        <f t="shared" ref="C4:D4" si="0">SUM(C5:C23)</f>
        <v>352213</v>
      </c>
      <c r="D4" s="26">
        <f t="shared" si="0"/>
        <v>252673</v>
      </c>
      <c r="E4" s="27">
        <f>(C4/B4)*100</f>
        <v>58.227996680366225</v>
      </c>
      <c r="F4" s="27">
        <f>(D4/B4)*100</f>
        <v>41.772003319633782</v>
      </c>
    </row>
    <row r="5" spans="1:7" ht="16.149999999999999">
      <c r="A5" s="37" t="s">
        <v>298</v>
      </c>
      <c r="B5" s="29">
        <v>147666</v>
      </c>
      <c r="C5" s="29">
        <v>122768</v>
      </c>
      <c r="D5" s="29">
        <v>24898</v>
      </c>
      <c r="E5" s="30">
        <f t="shared" ref="E5:E22" si="1">(C5/B5)*100</f>
        <v>83.138975796730463</v>
      </c>
      <c r="F5" s="30">
        <f t="shared" ref="F5:F23" si="2">(D5/B5)*100</f>
        <v>16.86102420326954</v>
      </c>
    </row>
    <row r="6" spans="1:7" ht="16.149999999999999">
      <c r="A6" s="37" t="s">
        <v>299</v>
      </c>
      <c r="B6" s="29">
        <v>70170</v>
      </c>
      <c r="C6" s="29">
        <v>11218</v>
      </c>
      <c r="D6" s="29">
        <v>58952</v>
      </c>
      <c r="E6" s="30">
        <f t="shared" si="1"/>
        <v>15.986888983896252</v>
      </c>
      <c r="F6" s="30">
        <f t="shared" si="2"/>
        <v>84.01311101610375</v>
      </c>
    </row>
    <row r="7" spans="1:7" ht="16.149999999999999">
      <c r="A7" s="37" t="s">
        <v>300</v>
      </c>
      <c r="B7" s="29">
        <v>24825</v>
      </c>
      <c r="C7" s="29">
        <v>13344</v>
      </c>
      <c r="D7" s="29">
        <v>11481</v>
      </c>
      <c r="E7" s="30">
        <f t="shared" si="1"/>
        <v>53.75226586102719</v>
      </c>
      <c r="F7" s="30">
        <f t="shared" si="2"/>
        <v>46.24773413897281</v>
      </c>
    </row>
    <row r="8" spans="1:7" ht="16.149999999999999">
      <c r="A8" s="37" t="s">
        <v>301</v>
      </c>
      <c r="B8" s="29">
        <v>12271</v>
      </c>
      <c r="C8" s="29">
        <v>6658</v>
      </c>
      <c r="D8" s="29">
        <v>5613</v>
      </c>
      <c r="E8" s="30">
        <f t="shared" si="1"/>
        <v>54.258006682421964</v>
      </c>
      <c r="F8" s="30">
        <f t="shared" si="2"/>
        <v>45.741993317578029</v>
      </c>
    </row>
    <row r="9" spans="1:7" ht="16.149999999999999">
      <c r="A9" s="37" t="s">
        <v>302</v>
      </c>
      <c r="B9" s="29">
        <v>15691</v>
      </c>
      <c r="C9" s="29">
        <v>9658</v>
      </c>
      <c r="D9" s="29">
        <v>6033</v>
      </c>
      <c r="E9" s="30">
        <f t="shared" si="1"/>
        <v>61.551207698680777</v>
      </c>
      <c r="F9" s="30">
        <f t="shared" si="2"/>
        <v>38.44879230131923</v>
      </c>
    </row>
    <row r="10" spans="1:7" ht="16.149999999999999">
      <c r="A10" s="37" t="s">
        <v>281</v>
      </c>
      <c r="B10" s="29">
        <v>23</v>
      </c>
      <c r="C10" s="29">
        <v>10</v>
      </c>
      <c r="D10" s="29">
        <v>13</v>
      </c>
      <c r="E10" s="30">
        <f t="shared" si="1"/>
        <v>43.478260869565219</v>
      </c>
      <c r="F10" s="30">
        <f t="shared" si="2"/>
        <v>56.521739130434781</v>
      </c>
    </row>
    <row r="11" spans="1:7" ht="32.450000000000003">
      <c r="A11" s="37" t="s">
        <v>317</v>
      </c>
      <c r="B11" s="29">
        <v>6</v>
      </c>
      <c r="C11" s="29">
        <v>1</v>
      </c>
      <c r="D11" s="29">
        <v>5</v>
      </c>
      <c r="E11" s="30">
        <f t="shared" si="1"/>
        <v>16.666666666666664</v>
      </c>
      <c r="F11" s="30">
        <f t="shared" si="2"/>
        <v>83.333333333333343</v>
      </c>
    </row>
    <row r="12" spans="1:7" ht="16.149999999999999">
      <c r="A12" s="37" t="s">
        <v>303</v>
      </c>
      <c r="B12" s="29">
        <v>5789</v>
      </c>
      <c r="C12" s="29">
        <v>4719</v>
      </c>
      <c r="D12" s="29">
        <v>1070</v>
      </c>
      <c r="E12" s="30">
        <f t="shared" si="1"/>
        <v>81.516669545690107</v>
      </c>
      <c r="F12" s="30">
        <f t="shared" si="2"/>
        <v>18.4833304543099</v>
      </c>
    </row>
    <row r="13" spans="1:7" ht="16.149999999999999">
      <c r="A13" s="37" t="s">
        <v>304</v>
      </c>
      <c r="B13" s="29">
        <v>11545</v>
      </c>
      <c r="C13" s="29">
        <v>10074</v>
      </c>
      <c r="D13" s="29">
        <v>1471</v>
      </c>
      <c r="E13" s="30">
        <f t="shared" si="1"/>
        <v>87.258553486357727</v>
      </c>
      <c r="F13" s="30">
        <f t="shared" si="2"/>
        <v>12.741446513642268</v>
      </c>
    </row>
    <row r="14" spans="1:7" ht="16.149999999999999">
      <c r="A14" s="37" t="s">
        <v>305</v>
      </c>
      <c r="B14" s="29">
        <v>149039</v>
      </c>
      <c r="C14" s="29">
        <v>91068</v>
      </c>
      <c r="D14" s="29">
        <v>57971</v>
      </c>
      <c r="E14" s="30">
        <f t="shared" si="1"/>
        <v>61.103469561658365</v>
      </c>
      <c r="F14" s="30">
        <f t="shared" si="2"/>
        <v>38.896530438341642</v>
      </c>
    </row>
    <row r="15" spans="1:7" ht="16.149999999999999">
      <c r="A15" s="37" t="s">
        <v>306</v>
      </c>
      <c r="B15" s="29">
        <v>65454</v>
      </c>
      <c r="C15" s="29">
        <v>25425</v>
      </c>
      <c r="D15" s="29">
        <v>40029</v>
      </c>
      <c r="E15" s="30">
        <f t="shared" si="1"/>
        <v>38.844073700614175</v>
      </c>
      <c r="F15" s="30">
        <f t="shared" si="2"/>
        <v>61.155926299385833</v>
      </c>
    </row>
    <row r="16" spans="1:7" ht="16.149999999999999">
      <c r="A16" s="37" t="s">
        <v>307</v>
      </c>
      <c r="B16" s="29">
        <v>12732</v>
      </c>
      <c r="C16" s="29">
        <v>5700</v>
      </c>
      <c r="D16" s="29">
        <v>7032</v>
      </c>
      <c r="E16" s="30">
        <f t="shared" si="1"/>
        <v>44.769085768143263</v>
      </c>
      <c r="F16" s="30">
        <f t="shared" si="2"/>
        <v>55.230914231856744</v>
      </c>
    </row>
    <row r="17" spans="1:6" ht="16.149999999999999">
      <c r="A17" s="37" t="s">
        <v>308</v>
      </c>
      <c r="B17" s="29">
        <v>122</v>
      </c>
      <c r="C17" s="29">
        <v>21</v>
      </c>
      <c r="D17" s="29">
        <v>101</v>
      </c>
      <c r="E17" s="30">
        <f t="shared" si="1"/>
        <v>17.21311475409836</v>
      </c>
      <c r="F17" s="30">
        <f t="shared" si="2"/>
        <v>82.786885245901644</v>
      </c>
    </row>
    <row r="18" spans="1:6" ht="16.149999999999999">
      <c r="A18" s="37" t="s">
        <v>309</v>
      </c>
      <c r="B18" s="29">
        <v>5404</v>
      </c>
      <c r="C18" s="29">
        <v>3798</v>
      </c>
      <c r="D18" s="29">
        <v>1606</v>
      </c>
      <c r="E18" s="30">
        <f t="shared" si="1"/>
        <v>70.281273131014061</v>
      </c>
      <c r="F18" s="30">
        <f t="shared" si="2"/>
        <v>29.718726868985932</v>
      </c>
    </row>
    <row r="19" spans="1:6" ht="16.149999999999999">
      <c r="A19" s="37" t="s">
        <v>310</v>
      </c>
      <c r="B19" s="29">
        <v>10653</v>
      </c>
      <c r="C19" s="29">
        <v>6876</v>
      </c>
      <c r="D19" s="29">
        <v>3777</v>
      </c>
      <c r="E19" s="30">
        <f t="shared" si="1"/>
        <v>64.545198535623769</v>
      </c>
      <c r="F19" s="30">
        <f t="shared" si="2"/>
        <v>35.454801464376231</v>
      </c>
    </row>
    <row r="20" spans="1:6" ht="16.149999999999999">
      <c r="A20" s="37" t="s">
        <v>311</v>
      </c>
      <c r="B20" s="29">
        <v>13950</v>
      </c>
      <c r="C20" s="29">
        <v>8096</v>
      </c>
      <c r="D20" s="29">
        <v>5854</v>
      </c>
      <c r="E20" s="30">
        <f t="shared" si="1"/>
        <v>58.035842293906811</v>
      </c>
      <c r="F20" s="30">
        <f t="shared" si="2"/>
        <v>41.964157706093189</v>
      </c>
    </row>
    <row r="21" spans="1:6" ht="16.149999999999999">
      <c r="A21" s="37" t="s">
        <v>312</v>
      </c>
      <c r="B21" s="29">
        <v>29036</v>
      </c>
      <c r="C21" s="29">
        <v>14732</v>
      </c>
      <c r="D21" s="29">
        <v>14304</v>
      </c>
      <c r="E21" s="30">
        <f t="shared" si="1"/>
        <v>50.737016117922586</v>
      </c>
      <c r="F21" s="30">
        <f t="shared" si="2"/>
        <v>49.262983882077421</v>
      </c>
    </row>
    <row r="22" spans="1:6" ht="16.149999999999999">
      <c r="A22" s="37" t="s">
        <v>313</v>
      </c>
      <c r="B22" s="29">
        <v>22175</v>
      </c>
      <c r="C22" s="29">
        <v>12552</v>
      </c>
      <c r="D22" s="29">
        <v>9623</v>
      </c>
      <c r="E22" s="30">
        <f t="shared" si="1"/>
        <v>56.604284103720403</v>
      </c>
      <c r="F22" s="30">
        <f t="shared" si="2"/>
        <v>43.395715896279597</v>
      </c>
    </row>
    <row r="23" spans="1:6" ht="16.149999999999999">
      <c r="A23" s="37" t="s">
        <v>314</v>
      </c>
      <c r="B23" s="29">
        <v>8335</v>
      </c>
      <c r="C23" s="29">
        <v>5495</v>
      </c>
      <c r="D23" s="29">
        <v>2840</v>
      </c>
      <c r="E23" s="30">
        <f>(C23/B23)*100</f>
        <v>65.926814637072582</v>
      </c>
      <c r="F23" s="30">
        <f t="shared" si="2"/>
        <v>34.073185362927418</v>
      </c>
    </row>
    <row r="24" spans="1:6" ht="14.45" customHeight="1">
      <c r="A24" s="425" t="s">
        <v>263</v>
      </c>
      <c r="B24" s="425"/>
      <c r="C24" s="425"/>
      <c r="D24" s="425"/>
      <c r="E24" s="31"/>
      <c r="F24" s="31"/>
    </row>
    <row r="25" spans="1:6" ht="14.45">
      <c r="A25" s="32"/>
      <c r="B25" s="32"/>
      <c r="C25" s="32"/>
      <c r="D25" s="32"/>
      <c r="E25" s="32"/>
      <c r="F25" s="32"/>
    </row>
    <row r="26" spans="1:6" ht="15" customHeight="1">
      <c r="C26" s="80"/>
      <c r="D26" s="80"/>
    </row>
    <row r="27" spans="1:6" ht="16.149999999999999">
      <c r="C27" s="391"/>
    </row>
    <row r="28" spans="1:6" ht="14.45"/>
    <row r="29" spans="1:6" ht="14.45"/>
    <row r="30" spans="1:6" ht="14.45"/>
    <row r="31" spans="1:6" ht="14.45"/>
    <row r="32" spans="1:6" ht="14.45"/>
    <row r="33" ht="14.45"/>
    <row r="34" ht="14.45"/>
    <row r="35" ht="14.45"/>
    <row r="36" ht="14.45"/>
    <row r="37" ht="14.45"/>
    <row r="38" ht="14.45"/>
    <row r="39" ht="14.45"/>
    <row r="40" ht="14.45"/>
    <row r="41" ht="14.45"/>
    <row r="42" ht="14.45"/>
    <row r="43" ht="14.45"/>
    <row r="44" ht="14.45"/>
    <row r="45" ht="14.45"/>
    <row r="46" ht="14.45"/>
  </sheetData>
  <mergeCells count="7">
    <mergeCell ref="A24:D24"/>
    <mergeCell ref="A1:F1"/>
    <mergeCell ref="A2:A3"/>
    <mergeCell ref="C2:C3"/>
    <mergeCell ref="D2:D3"/>
    <mergeCell ref="E2:F2"/>
    <mergeCell ref="B2:B3"/>
  </mergeCells>
  <pageMargins left="0.7" right="0.7" top="0.75" bottom="0.75" header="0.3" footer="0.3"/>
  <pageSetup orientation="portrai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7A9C5-2968-4BBD-8CB4-3CC022F77BA2}">
  <dimension ref="A1:P36"/>
  <sheetViews>
    <sheetView topLeftCell="A15" zoomScaleNormal="100" workbookViewId="0">
      <selection activeCell="A16" sqref="A16"/>
    </sheetView>
  </sheetViews>
  <sheetFormatPr defaultColWidth="8.85546875" defaultRowHeight="15" customHeight="1"/>
  <cols>
    <col min="1" max="1" width="18.7109375" style="46" customWidth="1"/>
    <col min="2" max="2" width="15" style="46" customWidth="1"/>
    <col min="3" max="3" width="14" style="46" customWidth="1"/>
    <col min="4" max="7" width="13.5703125" style="46" customWidth="1"/>
    <col min="8" max="8" width="13" style="46" customWidth="1"/>
    <col min="9" max="12" width="13.7109375" style="46" customWidth="1"/>
    <col min="13" max="13" width="10.42578125" style="46" customWidth="1"/>
    <col min="14" max="14" width="12.28515625" style="46" bestFit="1" customWidth="1"/>
    <col min="15" max="15" width="10.7109375" style="46" bestFit="1" customWidth="1"/>
    <col min="16" max="16" width="12.7109375" style="46" bestFit="1" customWidth="1"/>
    <col min="17" max="16384" width="8.85546875" style="46"/>
  </cols>
  <sheetData>
    <row r="1" spans="1:16" ht="15" hidden="1" customHeight="1">
      <c r="A1" s="128" t="s">
        <v>247</v>
      </c>
    </row>
    <row r="2" spans="1:16" ht="15" hidden="1" customHeight="1">
      <c r="A2" s="128"/>
    </row>
    <row r="3" spans="1:16" s="42" customFormat="1" ht="15" hidden="1" customHeight="1">
      <c r="A3" s="161" t="s">
        <v>318</v>
      </c>
      <c r="B3" s="161"/>
      <c r="C3" s="41"/>
      <c r="D3" s="41"/>
      <c r="E3" s="41"/>
      <c r="F3" s="41"/>
      <c r="G3" s="41"/>
      <c r="H3" s="41"/>
      <c r="I3" s="41"/>
      <c r="J3" s="41"/>
      <c r="K3" s="41"/>
      <c r="L3" s="41"/>
      <c r="M3" s="41"/>
      <c r="N3" s="41"/>
      <c r="O3" s="41"/>
      <c r="P3" s="41"/>
    </row>
    <row r="4" spans="1:16" s="42" customFormat="1" ht="15" hidden="1" customHeight="1">
      <c r="C4" s="159" t="s">
        <v>319</v>
      </c>
      <c r="D4" s="41" t="s">
        <v>319</v>
      </c>
      <c r="E4" s="159" t="s">
        <v>319</v>
      </c>
      <c r="F4" s="159" t="s">
        <v>319</v>
      </c>
      <c r="G4" s="159"/>
      <c r="H4" s="159" t="s">
        <v>319</v>
      </c>
      <c r="I4" s="159" t="s">
        <v>319</v>
      </c>
      <c r="J4" s="159" t="s">
        <v>319</v>
      </c>
      <c r="K4" s="159" t="s">
        <v>319</v>
      </c>
      <c r="L4" s="159"/>
      <c r="M4" s="41"/>
      <c r="N4" s="41"/>
      <c r="O4" s="41"/>
      <c r="P4" s="41"/>
    </row>
    <row r="5" spans="1:16" s="42" customFormat="1" ht="15" hidden="1" customHeight="1">
      <c r="A5" s="466" t="s">
        <v>115</v>
      </c>
      <c r="B5" s="467" t="s">
        <v>320</v>
      </c>
      <c r="C5" s="468"/>
      <c r="D5" s="468"/>
      <c r="E5" s="468"/>
      <c r="F5" s="468"/>
      <c r="G5" s="468"/>
      <c r="H5" s="468"/>
      <c r="I5" s="468"/>
      <c r="J5" s="468"/>
      <c r="K5" s="468"/>
      <c r="L5" s="468"/>
      <c r="M5" s="468"/>
      <c r="N5" s="468"/>
      <c r="O5" s="468"/>
      <c r="P5" s="469"/>
    </row>
    <row r="6" spans="1:16" s="42" customFormat="1" ht="15" hidden="1" customHeight="1">
      <c r="A6" s="466"/>
      <c r="B6" s="467" t="s">
        <v>252</v>
      </c>
      <c r="C6" s="468"/>
      <c r="D6" s="468"/>
      <c r="E6" s="468"/>
      <c r="F6" s="469"/>
      <c r="G6" s="467" t="s">
        <v>118</v>
      </c>
      <c r="H6" s="468"/>
      <c r="I6" s="468"/>
      <c r="J6" s="468"/>
      <c r="K6" s="469"/>
      <c r="L6" s="467" t="s">
        <v>119</v>
      </c>
      <c r="M6" s="468"/>
      <c r="N6" s="468"/>
      <c r="O6" s="468"/>
      <c r="P6" s="469"/>
    </row>
    <row r="7" spans="1:16" s="42" customFormat="1" ht="15" hidden="1" customHeight="1">
      <c r="A7" s="466"/>
      <c r="B7" s="154" t="s">
        <v>252</v>
      </c>
      <c r="C7" s="154" t="s">
        <v>139</v>
      </c>
      <c r="D7" s="154" t="s">
        <v>140</v>
      </c>
      <c r="E7" s="154" t="s">
        <v>321</v>
      </c>
      <c r="F7" s="154" t="s">
        <v>322</v>
      </c>
      <c r="G7" s="154" t="s">
        <v>117</v>
      </c>
      <c r="H7" s="154" t="s">
        <v>139</v>
      </c>
      <c r="I7" s="154" t="s">
        <v>140</v>
      </c>
      <c r="J7" s="154" t="s">
        <v>321</v>
      </c>
      <c r="K7" s="154" t="s">
        <v>322</v>
      </c>
      <c r="L7" s="154" t="s">
        <v>117</v>
      </c>
      <c r="M7" s="154" t="s">
        <v>139</v>
      </c>
      <c r="N7" s="154" t="s">
        <v>140</v>
      </c>
      <c r="O7" s="154" t="s">
        <v>321</v>
      </c>
      <c r="P7" s="154" t="s">
        <v>322</v>
      </c>
    </row>
    <row r="8" spans="1:16" s="42" customFormat="1" ht="15" hidden="1" customHeight="1">
      <c r="A8" s="156" t="s">
        <v>231</v>
      </c>
      <c r="B8" s="157">
        <v>2354194</v>
      </c>
      <c r="C8" s="157">
        <v>986336</v>
      </c>
      <c r="D8" s="157">
        <v>764522</v>
      </c>
      <c r="E8" s="157">
        <v>38459</v>
      </c>
      <c r="F8" s="157">
        <v>564877</v>
      </c>
      <c r="G8" s="157">
        <v>1871210</v>
      </c>
      <c r="H8" s="157">
        <v>801842</v>
      </c>
      <c r="I8" s="157">
        <v>599335</v>
      </c>
      <c r="J8" s="157">
        <v>24479</v>
      </c>
      <c r="K8" s="157">
        <v>445554</v>
      </c>
      <c r="L8" s="157">
        <v>482984</v>
      </c>
      <c r="M8" s="157">
        <v>184494</v>
      </c>
      <c r="N8" s="157">
        <v>165187</v>
      </c>
      <c r="O8" s="157">
        <v>13980</v>
      </c>
      <c r="P8" s="158">
        <v>119323</v>
      </c>
    </row>
    <row r="9" spans="1:16" s="42" customFormat="1" ht="15" hidden="1" customHeight="1">
      <c r="A9" s="156" t="s">
        <v>124</v>
      </c>
      <c r="B9" s="157">
        <v>202742</v>
      </c>
      <c r="C9" s="157">
        <v>25300</v>
      </c>
      <c r="D9" s="157">
        <v>111656</v>
      </c>
      <c r="E9" s="157">
        <v>9555</v>
      </c>
      <c r="F9" s="157">
        <v>56231</v>
      </c>
      <c r="G9" s="157">
        <v>141196</v>
      </c>
      <c r="H9" s="157">
        <v>18786</v>
      </c>
      <c r="I9" s="157">
        <v>78298</v>
      </c>
      <c r="J9" s="157">
        <v>4042</v>
      </c>
      <c r="K9" s="157">
        <v>40070</v>
      </c>
      <c r="L9" s="157">
        <v>61546</v>
      </c>
      <c r="M9" s="157">
        <v>6514</v>
      </c>
      <c r="N9" s="157">
        <v>33358</v>
      </c>
      <c r="O9" s="157">
        <v>5513</v>
      </c>
      <c r="P9" s="158">
        <v>16161</v>
      </c>
    </row>
    <row r="10" spans="1:16" s="42" customFormat="1" ht="15" hidden="1" customHeight="1">
      <c r="A10" s="156" t="s">
        <v>125</v>
      </c>
      <c r="B10" s="157">
        <v>653727</v>
      </c>
      <c r="C10" s="157">
        <v>110930</v>
      </c>
      <c r="D10" s="157">
        <v>301430</v>
      </c>
      <c r="E10" s="157">
        <v>15793</v>
      </c>
      <c r="F10" s="157">
        <v>225574</v>
      </c>
      <c r="G10" s="157">
        <v>502912</v>
      </c>
      <c r="H10" s="157">
        <v>85746</v>
      </c>
      <c r="I10" s="157">
        <v>234735</v>
      </c>
      <c r="J10" s="157">
        <v>11753</v>
      </c>
      <c r="K10" s="157">
        <v>170678</v>
      </c>
      <c r="L10" s="157">
        <v>150815</v>
      </c>
      <c r="M10" s="157">
        <v>25184</v>
      </c>
      <c r="N10" s="157">
        <v>66695</v>
      </c>
      <c r="O10" s="157">
        <v>4040</v>
      </c>
      <c r="P10" s="158">
        <v>54896</v>
      </c>
    </row>
    <row r="11" spans="1:16" s="42" customFormat="1" ht="15" hidden="1" customHeight="1">
      <c r="A11" s="156" t="s">
        <v>126</v>
      </c>
      <c r="B11" s="157">
        <v>968843</v>
      </c>
      <c r="C11" s="157">
        <v>530732</v>
      </c>
      <c r="D11" s="157">
        <v>248230</v>
      </c>
      <c r="E11" s="157">
        <v>6878</v>
      </c>
      <c r="F11" s="157">
        <v>183003</v>
      </c>
      <c r="G11" s="157">
        <v>790763</v>
      </c>
      <c r="H11" s="157">
        <v>429594</v>
      </c>
      <c r="I11" s="157">
        <v>203480</v>
      </c>
      <c r="J11" s="157">
        <v>5020</v>
      </c>
      <c r="K11" s="157">
        <v>152669</v>
      </c>
      <c r="L11" s="157">
        <v>178080</v>
      </c>
      <c r="M11" s="157">
        <v>101138</v>
      </c>
      <c r="N11" s="157">
        <v>44750</v>
      </c>
      <c r="O11" s="157">
        <v>1858</v>
      </c>
      <c r="P11" s="158">
        <v>30334</v>
      </c>
    </row>
    <row r="12" spans="1:16" s="42" customFormat="1" ht="15" hidden="1" customHeight="1">
      <c r="A12" s="156" t="s">
        <v>127</v>
      </c>
      <c r="B12" s="157">
        <v>363564</v>
      </c>
      <c r="C12" s="157">
        <v>263259</v>
      </c>
      <c r="D12" s="157">
        <v>39524</v>
      </c>
      <c r="E12" s="157">
        <v>2495</v>
      </c>
      <c r="F12" s="157">
        <v>58286</v>
      </c>
      <c r="G12" s="157">
        <v>305645</v>
      </c>
      <c r="H12" s="157">
        <v>222509</v>
      </c>
      <c r="I12" s="157">
        <v>32564</v>
      </c>
      <c r="J12" s="157">
        <v>1760</v>
      </c>
      <c r="K12" s="157">
        <v>48812</v>
      </c>
      <c r="L12" s="157">
        <v>57919</v>
      </c>
      <c r="M12" s="157">
        <v>40750</v>
      </c>
      <c r="N12" s="157">
        <v>6960</v>
      </c>
      <c r="O12" s="157">
        <v>735</v>
      </c>
      <c r="P12" s="158">
        <v>9474</v>
      </c>
    </row>
    <row r="13" spans="1:16" s="42" customFormat="1" ht="15" hidden="1" customHeight="1">
      <c r="A13" s="156" t="s">
        <v>128</v>
      </c>
      <c r="B13" s="157">
        <v>166218</v>
      </c>
      <c r="C13" s="157">
        <v>56508</v>
      </c>
      <c r="D13" s="157">
        <v>64001</v>
      </c>
      <c r="E13" s="157">
        <v>3749</v>
      </c>
      <c r="F13" s="157">
        <v>41960</v>
      </c>
      <c r="G13" s="157">
        <v>131197</v>
      </c>
      <c r="H13" s="157">
        <v>45420</v>
      </c>
      <c r="I13" s="157">
        <v>50441</v>
      </c>
      <c r="J13" s="157">
        <v>1910</v>
      </c>
      <c r="K13" s="157">
        <v>33426</v>
      </c>
      <c r="L13" s="157">
        <v>35021</v>
      </c>
      <c r="M13" s="157">
        <v>11088</v>
      </c>
      <c r="N13" s="157">
        <v>13560</v>
      </c>
      <c r="O13" s="157">
        <v>1839</v>
      </c>
      <c r="P13" s="158">
        <v>8534</v>
      </c>
    </row>
    <row r="14" spans="1:16" ht="15" hidden="1" customHeight="1">
      <c r="A14" s="41" t="s">
        <v>263</v>
      </c>
      <c r="B14" s="49"/>
      <c r="C14" s="49"/>
      <c r="D14" s="49"/>
      <c r="E14" s="49"/>
      <c r="F14" s="49"/>
      <c r="G14" s="49"/>
      <c r="H14" s="49"/>
      <c r="I14" s="49"/>
      <c r="J14" s="49"/>
      <c r="K14" s="49"/>
      <c r="L14" s="49"/>
      <c r="M14" s="49"/>
      <c r="N14" s="49"/>
      <c r="O14" s="49"/>
      <c r="P14" s="49"/>
    </row>
    <row r="15" spans="1:16" ht="15" customHeight="1">
      <c r="A15" s="42"/>
      <c r="B15" s="42"/>
      <c r="C15" s="42"/>
      <c r="D15" s="42"/>
      <c r="E15" s="42"/>
      <c r="F15" s="42"/>
      <c r="G15" s="42"/>
      <c r="H15" s="42"/>
      <c r="I15" s="42"/>
      <c r="J15" s="42"/>
      <c r="K15" s="42"/>
      <c r="L15" s="42"/>
      <c r="M15" s="42"/>
      <c r="N15" s="42"/>
      <c r="O15" s="42"/>
      <c r="P15" s="42"/>
    </row>
    <row r="16" spans="1:16" ht="15" customHeight="1">
      <c r="A16" s="136"/>
      <c r="B16" s="42"/>
      <c r="C16" s="42"/>
      <c r="D16" s="42"/>
      <c r="E16" s="42"/>
      <c r="F16" s="42"/>
      <c r="G16" s="42"/>
      <c r="H16" s="42"/>
      <c r="I16" s="42"/>
      <c r="J16" s="42"/>
      <c r="K16" s="42"/>
      <c r="L16" s="42"/>
      <c r="M16" s="42"/>
      <c r="N16" s="42"/>
      <c r="O16" s="42"/>
      <c r="P16" s="42"/>
    </row>
    <row r="17" spans="1:16" ht="15" customHeight="1">
      <c r="B17" s="42"/>
      <c r="C17" s="42"/>
      <c r="D17" s="42"/>
      <c r="E17" s="42"/>
      <c r="F17" s="42"/>
      <c r="G17" s="42"/>
      <c r="H17" s="42"/>
      <c r="I17" s="42"/>
      <c r="J17" s="42"/>
      <c r="K17" s="42"/>
      <c r="L17" s="42"/>
      <c r="M17" s="42"/>
      <c r="N17" s="42"/>
      <c r="O17" s="42"/>
      <c r="P17" s="42"/>
    </row>
    <row r="18" spans="1:16" ht="15" customHeight="1">
      <c r="A18" s="42"/>
      <c r="B18" s="42"/>
      <c r="C18" s="42"/>
      <c r="D18" s="42"/>
      <c r="E18" s="42"/>
      <c r="F18" s="42"/>
      <c r="G18" s="42"/>
      <c r="H18" s="42"/>
      <c r="I18" s="42"/>
      <c r="J18" s="42"/>
      <c r="K18" s="42"/>
      <c r="L18" s="42"/>
      <c r="M18" s="42"/>
      <c r="N18" s="42"/>
      <c r="O18" s="42"/>
      <c r="P18" s="42"/>
    </row>
    <row r="19" spans="1:16" ht="36" customHeight="1">
      <c r="A19" s="472" t="s">
        <v>323</v>
      </c>
      <c r="B19" s="472"/>
      <c r="C19" s="472"/>
      <c r="D19" s="472"/>
      <c r="E19" s="472"/>
      <c r="F19" s="472"/>
      <c r="G19" s="472"/>
      <c r="H19" s="472"/>
      <c r="I19" s="472"/>
      <c r="J19" s="472"/>
      <c r="K19" s="472"/>
      <c r="L19" s="472"/>
      <c r="M19" s="42"/>
      <c r="N19" s="42"/>
      <c r="O19" s="42"/>
      <c r="P19" s="42"/>
    </row>
    <row r="20" spans="1:16" ht="15" customHeight="1">
      <c r="A20" s="470" t="s">
        <v>115</v>
      </c>
      <c r="B20" s="470" t="s">
        <v>252</v>
      </c>
      <c r="C20" s="473" t="s">
        <v>118</v>
      </c>
      <c r="D20" s="473"/>
      <c r="E20" s="473"/>
      <c r="F20" s="473"/>
      <c r="G20" s="473"/>
      <c r="H20" s="473" t="s">
        <v>119</v>
      </c>
      <c r="I20" s="473"/>
      <c r="J20" s="473"/>
      <c r="K20" s="473"/>
      <c r="L20" s="473"/>
      <c r="M20" s="159"/>
      <c r="N20" s="159"/>
      <c r="O20" s="159"/>
      <c r="P20" s="159"/>
    </row>
    <row r="21" spans="1:16" ht="15" customHeight="1">
      <c r="A21" s="470"/>
      <c r="B21" s="470"/>
      <c r="C21" s="470" t="s">
        <v>117</v>
      </c>
      <c r="D21" s="471" t="s">
        <v>165</v>
      </c>
      <c r="E21" s="471"/>
      <c r="F21" s="471"/>
      <c r="G21" s="471"/>
      <c r="H21" s="470" t="s">
        <v>117</v>
      </c>
      <c r="I21" s="471" t="s">
        <v>165</v>
      </c>
      <c r="J21" s="471"/>
      <c r="K21" s="471"/>
      <c r="L21" s="471"/>
      <c r="M21" s="42"/>
      <c r="N21" s="42"/>
      <c r="O21" s="42"/>
      <c r="P21" s="42"/>
    </row>
    <row r="22" spans="1:16" ht="32.450000000000003" customHeight="1">
      <c r="A22" s="470"/>
      <c r="B22" s="470"/>
      <c r="C22" s="470"/>
      <c r="D22" s="82" t="s">
        <v>139</v>
      </c>
      <c r="E22" s="82" t="s">
        <v>140</v>
      </c>
      <c r="F22" s="82" t="s">
        <v>321</v>
      </c>
      <c r="G22" s="82" t="s">
        <v>322</v>
      </c>
      <c r="H22" s="470"/>
      <c r="I22" s="82" t="s">
        <v>139</v>
      </c>
      <c r="J22" s="82" t="s">
        <v>140</v>
      </c>
      <c r="K22" s="82" t="s">
        <v>321</v>
      </c>
      <c r="L22" s="82" t="s">
        <v>322</v>
      </c>
      <c r="M22" s="42"/>
      <c r="N22" s="42"/>
      <c r="O22" s="42"/>
      <c r="P22" s="42"/>
    </row>
    <row r="23" spans="1:16" s="188" customFormat="1" ht="15" customHeight="1">
      <c r="A23" s="86" t="s">
        <v>231</v>
      </c>
      <c r="B23" s="189">
        <f>B8</f>
        <v>2354194</v>
      </c>
      <c r="C23" s="189">
        <f>G8</f>
        <v>1871210</v>
      </c>
      <c r="D23" s="185">
        <f>H8/G8*100</f>
        <v>42.851523880269987</v>
      </c>
      <c r="E23" s="185">
        <f>I8/G8*100</f>
        <v>32.029275174886841</v>
      </c>
      <c r="F23" s="185">
        <f>J8/G8*100</f>
        <v>1.308190956653716</v>
      </c>
      <c r="G23" s="185">
        <f>K8/G8*100</f>
        <v>23.811009988189461</v>
      </c>
      <c r="H23" s="189">
        <f>L8</f>
        <v>482984</v>
      </c>
      <c r="I23" s="185">
        <f>M8/L8*100</f>
        <v>38.198780911997083</v>
      </c>
      <c r="J23" s="185">
        <f>N8/L8*100</f>
        <v>34.201340002981468</v>
      </c>
      <c r="K23" s="185">
        <f>O8/L8*100</f>
        <v>2.8945058221390356</v>
      </c>
      <c r="L23" s="185">
        <f>P8/L8*100</f>
        <v>24.705373262882414</v>
      </c>
      <c r="M23" s="190"/>
      <c r="N23" s="190"/>
      <c r="O23" s="190"/>
      <c r="P23" s="190"/>
    </row>
    <row r="24" spans="1:16" ht="15" customHeight="1">
      <c r="A24" s="83" t="s">
        <v>124</v>
      </c>
      <c r="B24" s="84">
        <f t="shared" ref="B24:B28" si="0">B9</f>
        <v>202742</v>
      </c>
      <c r="C24" s="84">
        <f t="shared" ref="C24:C28" si="1">G9</f>
        <v>141196</v>
      </c>
      <c r="D24" s="85">
        <f t="shared" ref="D24:D28" si="2">H9/G9*100</f>
        <v>13.304909487520893</v>
      </c>
      <c r="E24" s="85">
        <f t="shared" ref="E24:E28" si="3">I9/G9*100</f>
        <v>55.453412277968219</v>
      </c>
      <c r="F24" s="85">
        <f t="shared" ref="F24:F28" si="4">J9/G9*100</f>
        <v>2.862687328252925</v>
      </c>
      <c r="G24" s="85">
        <f t="shared" ref="G24:G28" si="5">K9/G9*100</f>
        <v>28.378990906257968</v>
      </c>
      <c r="H24" s="84">
        <f t="shared" ref="H24:H28" si="6">L9</f>
        <v>61546</v>
      </c>
      <c r="I24" s="85">
        <f t="shared" ref="I24:I28" si="7">M9/L9*100</f>
        <v>10.583953465700452</v>
      </c>
      <c r="J24" s="85">
        <f t="shared" ref="J24:J28" si="8">N9/L9*100</f>
        <v>54.200110486465405</v>
      </c>
      <c r="K24" s="85">
        <f t="shared" ref="K24:K28" si="9">O9/L9*100</f>
        <v>8.9575277028564013</v>
      </c>
      <c r="L24" s="85">
        <f t="shared" ref="L24:L28" si="10">P9/L9*100</f>
        <v>26.258408344977742</v>
      </c>
      <c r="M24" s="42"/>
      <c r="N24" s="42"/>
      <c r="O24" s="42"/>
      <c r="P24" s="42"/>
    </row>
    <row r="25" spans="1:16" ht="15" customHeight="1">
      <c r="A25" s="83" t="s">
        <v>125</v>
      </c>
      <c r="B25" s="84">
        <f t="shared" si="0"/>
        <v>653727</v>
      </c>
      <c r="C25" s="84">
        <f t="shared" si="1"/>
        <v>502912</v>
      </c>
      <c r="D25" s="85">
        <f t="shared" si="2"/>
        <v>17.049901374395521</v>
      </c>
      <c r="E25" s="85">
        <f t="shared" si="3"/>
        <v>46.675163845762278</v>
      </c>
      <c r="F25" s="85">
        <f t="shared" si="4"/>
        <v>2.3369893738864849</v>
      </c>
      <c r="G25" s="85">
        <f t="shared" si="5"/>
        <v>33.937945405955716</v>
      </c>
      <c r="H25" s="84">
        <f t="shared" si="6"/>
        <v>150815</v>
      </c>
      <c r="I25" s="85">
        <f t="shared" si="7"/>
        <v>16.698604250240361</v>
      </c>
      <c r="J25" s="85">
        <f t="shared" si="8"/>
        <v>44.223054735934753</v>
      </c>
      <c r="K25" s="85">
        <f t="shared" si="9"/>
        <v>2.6787786360773129</v>
      </c>
      <c r="L25" s="85">
        <f t="shared" si="10"/>
        <v>36.399562377747571</v>
      </c>
      <c r="M25" s="42"/>
      <c r="N25" s="42"/>
      <c r="O25" s="42"/>
      <c r="P25" s="42"/>
    </row>
    <row r="26" spans="1:16" ht="15" customHeight="1">
      <c r="A26" s="83" t="s">
        <v>126</v>
      </c>
      <c r="B26" s="84">
        <f t="shared" si="0"/>
        <v>968843</v>
      </c>
      <c r="C26" s="84">
        <f t="shared" si="1"/>
        <v>790763</v>
      </c>
      <c r="D26" s="85">
        <f t="shared" si="2"/>
        <v>54.326517553299794</v>
      </c>
      <c r="E26" s="85">
        <f t="shared" si="3"/>
        <v>25.732109367787821</v>
      </c>
      <c r="F26" s="85">
        <f t="shared" si="4"/>
        <v>0.63482990478816026</v>
      </c>
      <c r="G26" s="85">
        <f t="shared" si="5"/>
        <v>19.306543174124233</v>
      </c>
      <c r="H26" s="84">
        <f t="shared" si="6"/>
        <v>178080</v>
      </c>
      <c r="I26" s="85">
        <f t="shared" si="7"/>
        <v>56.793575920934416</v>
      </c>
      <c r="J26" s="85">
        <f t="shared" si="8"/>
        <v>25.129155435759209</v>
      </c>
      <c r="K26" s="85">
        <f t="shared" si="9"/>
        <v>1.043351302785265</v>
      </c>
      <c r="L26" s="85">
        <f t="shared" si="10"/>
        <v>17.033917340521114</v>
      </c>
      <c r="M26" s="42"/>
      <c r="N26" s="42"/>
      <c r="O26" s="42"/>
      <c r="P26" s="42"/>
    </row>
    <row r="27" spans="1:16" ht="15" customHeight="1">
      <c r="A27" s="83" t="s">
        <v>127</v>
      </c>
      <c r="B27" s="84">
        <f t="shared" si="0"/>
        <v>363564</v>
      </c>
      <c r="C27" s="84">
        <f t="shared" si="1"/>
        <v>305645</v>
      </c>
      <c r="D27" s="85">
        <f t="shared" si="2"/>
        <v>72.799816780905957</v>
      </c>
      <c r="E27" s="85">
        <f t="shared" si="3"/>
        <v>10.65419031883394</v>
      </c>
      <c r="F27" s="85">
        <f t="shared" si="4"/>
        <v>0.57583143843347673</v>
      </c>
      <c r="G27" s="85">
        <f t="shared" si="5"/>
        <v>15.970161461826629</v>
      </c>
      <c r="H27" s="84">
        <f t="shared" si="6"/>
        <v>57919</v>
      </c>
      <c r="I27" s="85">
        <f t="shared" si="7"/>
        <v>70.356877708523967</v>
      </c>
      <c r="J27" s="85">
        <f t="shared" si="8"/>
        <v>12.016782057701272</v>
      </c>
      <c r="K27" s="85">
        <f t="shared" si="9"/>
        <v>1.2690136224727637</v>
      </c>
      <c r="L27" s="85">
        <f t="shared" si="10"/>
        <v>16.357326611301989</v>
      </c>
      <c r="M27" s="42"/>
      <c r="N27" s="42"/>
      <c r="O27" s="42"/>
      <c r="P27" s="42"/>
    </row>
    <row r="28" spans="1:16" ht="15" customHeight="1">
      <c r="A28" s="83" t="s">
        <v>128</v>
      </c>
      <c r="B28" s="84">
        <f t="shared" si="0"/>
        <v>166218</v>
      </c>
      <c r="C28" s="84">
        <f t="shared" si="1"/>
        <v>131197</v>
      </c>
      <c r="D28" s="85">
        <f t="shared" si="2"/>
        <v>34.619694047882192</v>
      </c>
      <c r="E28" s="85">
        <f t="shared" si="3"/>
        <v>38.446763264403913</v>
      </c>
      <c r="F28" s="85">
        <f t="shared" si="4"/>
        <v>1.4558259716304489</v>
      </c>
      <c r="G28" s="85">
        <f t="shared" si="5"/>
        <v>25.477716716083449</v>
      </c>
      <c r="H28" s="84">
        <f t="shared" si="6"/>
        <v>35021</v>
      </c>
      <c r="I28" s="85">
        <f t="shared" si="7"/>
        <v>31.661003397961224</v>
      </c>
      <c r="J28" s="85">
        <f t="shared" si="8"/>
        <v>38.71962536763656</v>
      </c>
      <c r="K28" s="85">
        <f t="shared" si="9"/>
        <v>5.2511350332657543</v>
      </c>
      <c r="L28" s="85">
        <f t="shared" si="10"/>
        <v>24.368236201136462</v>
      </c>
      <c r="M28" s="42"/>
      <c r="N28" s="42"/>
      <c r="O28" s="42"/>
      <c r="P28" s="42"/>
    </row>
    <row r="29" spans="1:16" ht="15" customHeight="1">
      <c r="A29" s="41" t="s">
        <v>263</v>
      </c>
      <c r="M29" s="42"/>
      <c r="N29" s="42"/>
      <c r="O29" s="42"/>
      <c r="P29" s="42"/>
    </row>
    <row r="30" spans="1:16" ht="15" customHeight="1">
      <c r="D30" s="160"/>
      <c r="I30" s="160"/>
    </row>
    <row r="31" spans="1:16" ht="15" customHeight="1">
      <c r="B31" s="165"/>
      <c r="D31" s="160"/>
      <c r="I31" s="160"/>
    </row>
    <row r="32" spans="1:16" ht="15" customHeight="1">
      <c r="D32" s="160"/>
      <c r="I32" s="160"/>
    </row>
    <row r="33" spans="4:9" ht="15" customHeight="1">
      <c r="D33" s="160"/>
      <c r="I33" s="160"/>
    </row>
    <row r="34" spans="4:9" ht="15" customHeight="1">
      <c r="D34" s="160"/>
      <c r="I34" s="160"/>
    </row>
    <row r="35" spans="4:9" ht="15" customHeight="1">
      <c r="D35" s="160"/>
      <c r="I35" s="160"/>
    </row>
    <row r="36" spans="4:9" ht="29.25" customHeight="1">
      <c r="D36" s="160"/>
      <c r="G36" s="391"/>
    </row>
  </sheetData>
  <mergeCells count="14">
    <mergeCell ref="C21:C22"/>
    <mergeCell ref="D21:G21"/>
    <mergeCell ref="H21:H22"/>
    <mergeCell ref="I21:L21"/>
    <mergeCell ref="A19:L19"/>
    <mergeCell ref="A20:A22"/>
    <mergeCell ref="B20:B22"/>
    <mergeCell ref="C20:G20"/>
    <mergeCell ref="H20:L20"/>
    <mergeCell ref="A5:A7"/>
    <mergeCell ref="B5:P5"/>
    <mergeCell ref="B6:F6"/>
    <mergeCell ref="G6:K6"/>
    <mergeCell ref="L6:P6"/>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FACE8-F976-4D55-873F-97EF62BECB25}">
  <dimension ref="A1:I32"/>
  <sheetViews>
    <sheetView topLeftCell="A16" zoomScaleNormal="100" workbookViewId="0">
      <selection activeCell="G43" sqref="G43"/>
    </sheetView>
  </sheetViews>
  <sheetFormatPr defaultColWidth="8.85546875" defaultRowHeight="15" customHeight="1"/>
  <cols>
    <col min="1" max="1" width="16.7109375" style="46" customWidth="1"/>
    <col min="2" max="7" width="16" style="46" customWidth="1"/>
    <col min="8" max="8" width="16" style="162" customWidth="1"/>
    <col min="9" max="9" width="19.85546875" style="162" customWidth="1"/>
    <col min="10" max="10" width="10.28515625" style="46" bestFit="1" customWidth="1"/>
    <col min="11" max="12" width="9" style="46" bestFit="1" customWidth="1"/>
    <col min="13" max="16384" width="8.85546875" style="46"/>
  </cols>
  <sheetData>
    <row r="1" spans="1:9" s="173" customFormat="1" ht="15" hidden="1" customHeight="1">
      <c r="A1" s="172" t="s">
        <v>247</v>
      </c>
      <c r="H1" s="174"/>
      <c r="I1" s="174"/>
    </row>
    <row r="2" spans="1:9" s="173" customFormat="1" ht="15" hidden="1" customHeight="1">
      <c r="H2" s="174"/>
      <c r="I2" s="174"/>
    </row>
    <row r="3" spans="1:9" s="173" customFormat="1" ht="13.9" hidden="1">
      <c r="A3" s="175" t="s">
        <v>324</v>
      </c>
      <c r="B3" s="176"/>
      <c r="C3" s="176"/>
      <c r="D3" s="176"/>
      <c r="E3" s="176"/>
      <c r="F3" s="176"/>
      <c r="G3" s="176"/>
      <c r="H3" s="182"/>
      <c r="I3" s="182"/>
    </row>
    <row r="4" spans="1:9" s="173" customFormat="1" ht="15" hidden="1" customHeight="1">
      <c r="A4" s="480" t="s">
        <v>115</v>
      </c>
      <c r="B4" s="481"/>
      <c r="C4" s="481"/>
      <c r="D4" s="481"/>
      <c r="E4" s="481"/>
      <c r="F4" s="481"/>
      <c r="G4" s="481"/>
    </row>
    <row r="5" spans="1:9" s="173" customFormat="1" ht="15" hidden="1" customHeight="1">
      <c r="A5" s="480"/>
      <c r="B5" s="482" t="s">
        <v>118</v>
      </c>
      <c r="C5" s="482"/>
      <c r="D5" s="482"/>
      <c r="E5" s="482" t="s">
        <v>119</v>
      </c>
      <c r="F5" s="482"/>
      <c r="G5" s="482"/>
    </row>
    <row r="6" spans="1:9" s="174" customFormat="1" ht="13.9" hidden="1">
      <c r="A6" s="480"/>
      <c r="B6" s="177" t="s">
        <v>117</v>
      </c>
      <c r="C6" s="177" t="s">
        <v>325</v>
      </c>
      <c r="D6" s="177" t="s">
        <v>326</v>
      </c>
      <c r="E6" s="177" t="s">
        <v>117</v>
      </c>
      <c r="F6" s="177" t="s">
        <v>325</v>
      </c>
      <c r="G6" s="177" t="s">
        <v>326</v>
      </c>
    </row>
    <row r="7" spans="1:9" s="173" customFormat="1" ht="13.9" hidden="1">
      <c r="A7" s="178" t="s">
        <v>231</v>
      </c>
      <c r="B7" s="179">
        <v>1871210</v>
      </c>
      <c r="C7" s="179">
        <v>1467217</v>
      </c>
      <c r="D7" s="179">
        <v>453072</v>
      </c>
      <c r="E7" s="179">
        <v>482984</v>
      </c>
      <c r="F7" s="179">
        <v>393901</v>
      </c>
      <c r="G7" s="179">
        <v>113786</v>
      </c>
    </row>
    <row r="8" spans="1:9" s="173" customFormat="1" ht="13.9" hidden="1">
      <c r="A8" s="178" t="s">
        <v>124</v>
      </c>
      <c r="B8" s="179">
        <v>141196</v>
      </c>
      <c r="C8" s="179">
        <v>123939</v>
      </c>
      <c r="D8" s="179">
        <v>19178</v>
      </c>
      <c r="E8" s="179">
        <v>61546</v>
      </c>
      <c r="F8" s="179">
        <v>56338</v>
      </c>
      <c r="G8" s="179">
        <v>6607</v>
      </c>
    </row>
    <row r="9" spans="1:9" s="173" customFormat="1" ht="13.9" hidden="1">
      <c r="A9" s="178" t="s">
        <v>125</v>
      </c>
      <c r="B9" s="179">
        <v>502912</v>
      </c>
      <c r="C9" s="179">
        <v>408815</v>
      </c>
      <c r="D9" s="179">
        <v>108320</v>
      </c>
      <c r="E9" s="179">
        <v>150815</v>
      </c>
      <c r="F9" s="179">
        <v>127790</v>
      </c>
      <c r="G9" s="179">
        <v>30551</v>
      </c>
    </row>
    <row r="10" spans="1:9" s="173" customFormat="1" ht="13.9" hidden="1">
      <c r="A10" s="178" t="s">
        <v>126</v>
      </c>
      <c r="B10" s="179">
        <v>790763</v>
      </c>
      <c r="C10" s="179">
        <v>583879</v>
      </c>
      <c r="D10" s="179">
        <v>228305</v>
      </c>
      <c r="E10" s="179">
        <v>178080</v>
      </c>
      <c r="F10" s="179">
        <v>135349</v>
      </c>
      <c r="G10" s="179">
        <v>53719</v>
      </c>
    </row>
    <row r="11" spans="1:9" s="173" customFormat="1" ht="13.9" hidden="1">
      <c r="A11" s="178" t="s">
        <v>127</v>
      </c>
      <c r="B11" s="179">
        <v>305645</v>
      </c>
      <c r="C11" s="179">
        <v>247020</v>
      </c>
      <c r="D11" s="179">
        <v>66738</v>
      </c>
      <c r="E11" s="179">
        <v>57919</v>
      </c>
      <c r="F11" s="179">
        <v>46383</v>
      </c>
      <c r="G11" s="179">
        <v>14516</v>
      </c>
    </row>
    <row r="12" spans="1:9" s="173" customFormat="1" ht="13.9" hidden="1">
      <c r="A12" s="178" t="s">
        <v>128</v>
      </c>
      <c r="B12" s="179">
        <v>131197</v>
      </c>
      <c r="C12" s="179">
        <v>103910</v>
      </c>
      <c r="D12" s="179">
        <v>30603</v>
      </c>
      <c r="E12" s="179">
        <v>35021</v>
      </c>
      <c r="F12" s="179">
        <v>28271</v>
      </c>
      <c r="G12" s="179">
        <v>8510</v>
      </c>
    </row>
    <row r="13" spans="1:9" ht="16.149999999999999" hidden="1">
      <c r="A13" s="41" t="s">
        <v>263</v>
      </c>
      <c r="B13" s="41"/>
      <c r="C13" s="41"/>
      <c r="D13" s="41"/>
      <c r="E13" s="41"/>
      <c r="F13" s="41"/>
      <c r="G13" s="41"/>
      <c r="H13" s="41"/>
      <c r="I13" s="41"/>
    </row>
    <row r="14" spans="1:9" ht="16.149999999999999" hidden="1">
      <c r="A14" s="41" t="s">
        <v>327</v>
      </c>
      <c r="B14" s="41"/>
      <c r="C14" s="41"/>
      <c r="D14" s="41"/>
      <c r="E14" s="41"/>
      <c r="F14" s="41"/>
      <c r="G14" s="41"/>
      <c r="H14" s="41"/>
      <c r="I14" s="41"/>
    </row>
    <row r="15" spans="1:9" ht="16.149999999999999" hidden="1">
      <c r="A15" s="41"/>
      <c r="B15" s="41"/>
      <c r="C15" s="41"/>
      <c r="D15" s="41"/>
      <c r="E15" s="41"/>
      <c r="F15" s="41"/>
      <c r="G15" s="41"/>
      <c r="H15" s="41"/>
      <c r="I15" s="41"/>
    </row>
    <row r="16" spans="1:9" ht="15" customHeight="1">
      <c r="B16" s="42"/>
      <c r="C16" s="180"/>
      <c r="D16" s="42"/>
      <c r="E16" s="42"/>
      <c r="F16" s="180"/>
      <c r="G16" s="42"/>
      <c r="H16" s="181"/>
      <c r="I16" s="181"/>
    </row>
    <row r="17" spans="1:9" ht="16.149999999999999">
      <c r="A17" s="136"/>
    </row>
    <row r="18" spans="1:9" ht="16.149999999999999"/>
    <row r="19" spans="1:9" ht="49.9" customHeight="1">
      <c r="A19" s="472" t="s">
        <v>328</v>
      </c>
      <c r="B19" s="472"/>
      <c r="C19" s="472"/>
      <c r="D19" s="472"/>
      <c r="E19" s="472"/>
      <c r="F19" s="472"/>
      <c r="G19" s="472"/>
      <c r="H19" s="472"/>
    </row>
    <row r="20" spans="1:9" ht="15" customHeight="1">
      <c r="A20" s="470" t="s">
        <v>115</v>
      </c>
      <c r="B20" s="479" t="s">
        <v>117</v>
      </c>
      <c r="C20" s="474" t="s">
        <v>118</v>
      </c>
      <c r="D20" s="475"/>
      <c r="E20" s="476"/>
      <c r="F20" s="474" t="s">
        <v>119</v>
      </c>
      <c r="G20" s="475"/>
      <c r="H20" s="476"/>
    </row>
    <row r="21" spans="1:9" ht="15" customHeight="1">
      <c r="A21" s="470"/>
      <c r="B21" s="479"/>
      <c r="C21" s="477" t="s">
        <v>117</v>
      </c>
      <c r="D21" s="474" t="s">
        <v>329</v>
      </c>
      <c r="E21" s="476"/>
      <c r="F21" s="477" t="s">
        <v>117</v>
      </c>
      <c r="G21" s="474" t="s">
        <v>329</v>
      </c>
      <c r="H21" s="476"/>
    </row>
    <row r="22" spans="1:9" ht="15" customHeight="1">
      <c r="A22" s="470"/>
      <c r="B22" s="479"/>
      <c r="C22" s="478"/>
      <c r="D22" s="134" t="s">
        <v>325</v>
      </c>
      <c r="E22" s="134" t="s">
        <v>326</v>
      </c>
      <c r="F22" s="478"/>
      <c r="G22" s="134" t="s">
        <v>325</v>
      </c>
      <c r="H22" s="134" t="s">
        <v>326</v>
      </c>
    </row>
    <row r="23" spans="1:9" s="188" customFormat="1" ht="15" customHeight="1">
      <c r="A23" s="53" t="s">
        <v>231</v>
      </c>
      <c r="B23" s="184">
        <f>C23+F23</f>
        <v>2354194</v>
      </c>
      <c r="C23" s="184">
        <f>B7</f>
        <v>1871210</v>
      </c>
      <c r="D23" s="185">
        <f t="shared" ref="D23:D28" si="0">C7/B7*100</f>
        <v>78.410066213840253</v>
      </c>
      <c r="E23" s="185">
        <f t="shared" ref="E23:E28" si="1">D7/B7*100</f>
        <v>24.212782103558659</v>
      </c>
      <c r="F23" s="186">
        <f>E7</f>
        <v>482984</v>
      </c>
      <c r="G23" s="185">
        <f t="shared" ref="G23:G28" si="2">F7/E7*100</f>
        <v>81.55570370861146</v>
      </c>
      <c r="H23" s="185">
        <f t="shared" ref="H23:H28" si="3">G7/E7*100</f>
        <v>23.558958474814901</v>
      </c>
      <c r="I23" s="187"/>
    </row>
    <row r="24" spans="1:9" ht="15" customHeight="1">
      <c r="A24" s="163" t="s">
        <v>124</v>
      </c>
      <c r="B24" s="166">
        <f t="shared" ref="B24:B28" si="4">C24+F24</f>
        <v>202742</v>
      </c>
      <c r="C24" s="166">
        <f t="shared" ref="C24:C28" si="5">B8</f>
        <v>141196</v>
      </c>
      <c r="D24" s="85">
        <f t="shared" si="0"/>
        <v>87.77798237910423</v>
      </c>
      <c r="E24" s="85">
        <f t="shared" si="1"/>
        <v>13.582537748944729</v>
      </c>
      <c r="F24" s="167">
        <f t="shared" ref="F24:F28" si="6">E8</f>
        <v>61546</v>
      </c>
      <c r="G24" s="85">
        <f t="shared" si="2"/>
        <v>91.538036590517663</v>
      </c>
      <c r="H24" s="85">
        <f t="shared" si="3"/>
        <v>10.735059955155494</v>
      </c>
    </row>
    <row r="25" spans="1:9" ht="15" customHeight="1">
      <c r="A25" s="163" t="s">
        <v>125</v>
      </c>
      <c r="B25" s="166">
        <f t="shared" si="4"/>
        <v>653727</v>
      </c>
      <c r="C25" s="166">
        <f t="shared" si="5"/>
        <v>502912</v>
      </c>
      <c r="D25" s="85">
        <f t="shared" si="0"/>
        <v>81.289569546958518</v>
      </c>
      <c r="E25" s="85">
        <f t="shared" si="1"/>
        <v>21.538559429880376</v>
      </c>
      <c r="F25" s="167">
        <f t="shared" si="6"/>
        <v>150815</v>
      </c>
      <c r="G25" s="85">
        <f t="shared" si="2"/>
        <v>84.732950966415814</v>
      </c>
      <c r="H25" s="85">
        <f t="shared" si="3"/>
        <v>20.257268839306438</v>
      </c>
    </row>
    <row r="26" spans="1:9" ht="15" customHeight="1">
      <c r="A26" s="163" t="s">
        <v>126</v>
      </c>
      <c r="B26" s="166">
        <f t="shared" si="4"/>
        <v>968843</v>
      </c>
      <c r="C26" s="166">
        <f t="shared" si="5"/>
        <v>790763</v>
      </c>
      <c r="D26" s="85">
        <f t="shared" si="0"/>
        <v>73.83742031430404</v>
      </c>
      <c r="E26" s="85">
        <f t="shared" si="1"/>
        <v>28.87148235311971</v>
      </c>
      <c r="F26" s="167">
        <f t="shared" si="6"/>
        <v>178080</v>
      </c>
      <c r="G26" s="85">
        <f t="shared" si="2"/>
        <v>76.004604672057511</v>
      </c>
      <c r="H26" s="85">
        <f t="shared" si="3"/>
        <v>30.165655884995505</v>
      </c>
    </row>
    <row r="27" spans="1:9" ht="15" customHeight="1">
      <c r="A27" s="163" t="s">
        <v>127</v>
      </c>
      <c r="B27" s="166">
        <f t="shared" si="4"/>
        <v>363564</v>
      </c>
      <c r="C27" s="166">
        <f t="shared" si="5"/>
        <v>305645</v>
      </c>
      <c r="D27" s="85">
        <f t="shared" si="0"/>
        <v>80.819251091953078</v>
      </c>
      <c r="E27" s="85">
        <f t="shared" si="1"/>
        <v>21.835135533053052</v>
      </c>
      <c r="F27" s="167">
        <f t="shared" si="6"/>
        <v>57919</v>
      </c>
      <c r="G27" s="85">
        <f t="shared" si="2"/>
        <v>80.08252904918939</v>
      </c>
      <c r="H27" s="85">
        <f t="shared" si="3"/>
        <v>25.062587406550531</v>
      </c>
    </row>
    <row r="28" spans="1:9" ht="15" customHeight="1">
      <c r="A28" s="163" t="s">
        <v>128</v>
      </c>
      <c r="B28" s="166">
        <f t="shared" si="4"/>
        <v>166218</v>
      </c>
      <c r="C28" s="166">
        <f t="shared" si="5"/>
        <v>131197</v>
      </c>
      <c r="D28" s="85">
        <f t="shared" si="0"/>
        <v>79.201506131999963</v>
      </c>
      <c r="E28" s="85">
        <f t="shared" si="1"/>
        <v>23.325990685762633</v>
      </c>
      <c r="F28" s="167">
        <f t="shared" si="6"/>
        <v>35021</v>
      </c>
      <c r="G28" s="85">
        <f t="shared" si="2"/>
        <v>80.725850204163223</v>
      </c>
      <c r="H28" s="85">
        <f t="shared" si="3"/>
        <v>24.299705890751262</v>
      </c>
    </row>
    <row r="29" spans="1:9" ht="15" customHeight="1">
      <c r="A29" s="41" t="s">
        <v>263</v>
      </c>
    </row>
    <row r="30" spans="1:9" ht="15" customHeight="1">
      <c r="A30" s="41" t="s">
        <v>330</v>
      </c>
    </row>
    <row r="32" spans="1:9" ht="15" customHeight="1">
      <c r="B32" s="165"/>
      <c r="D32" s="160"/>
      <c r="H32" s="160"/>
    </row>
  </sheetData>
  <mergeCells count="13">
    <mergeCell ref="A19:H19"/>
    <mergeCell ref="A4:A6"/>
    <mergeCell ref="B4:G4"/>
    <mergeCell ref="B5:D5"/>
    <mergeCell ref="E5:G5"/>
    <mergeCell ref="F20:H20"/>
    <mergeCell ref="F21:F22"/>
    <mergeCell ref="G21:H21"/>
    <mergeCell ref="A20:A22"/>
    <mergeCell ref="B20:B22"/>
    <mergeCell ref="C20:E20"/>
    <mergeCell ref="C21:C22"/>
    <mergeCell ref="D21:E2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0C2CF-B2BD-458B-B8CF-D5DBB294B63A}">
  <dimension ref="A1:X37"/>
  <sheetViews>
    <sheetView topLeftCell="A16" workbookViewId="0">
      <selection activeCell="F34" sqref="F34"/>
    </sheetView>
  </sheetViews>
  <sheetFormatPr defaultColWidth="8.85546875" defaultRowHeight="15" customHeight="1"/>
  <cols>
    <col min="1" max="1" width="19" style="46" customWidth="1"/>
    <col min="2" max="2" width="14.5703125" style="46" bestFit="1" customWidth="1"/>
    <col min="3" max="3" width="15.140625" style="46" customWidth="1"/>
    <col min="4" max="4" width="13.42578125" style="46" customWidth="1"/>
    <col min="5" max="5" width="15" style="46" customWidth="1"/>
    <col min="6" max="6" width="14.7109375" style="46" customWidth="1"/>
    <col min="7" max="7" width="15.5703125" style="46" customWidth="1"/>
    <col min="8" max="10" width="15.42578125" style="46" customWidth="1"/>
    <col min="11" max="24" width="12.28515625" style="46" customWidth="1"/>
    <col min="25" max="16384" width="8.85546875" style="46"/>
  </cols>
  <sheetData>
    <row r="1" spans="1:24" ht="15" hidden="1" customHeight="1">
      <c r="A1" s="172" t="s">
        <v>247</v>
      </c>
    </row>
    <row r="2" spans="1:24" ht="15" hidden="1" customHeight="1"/>
    <row r="3" spans="1:24" ht="15" hidden="1" customHeight="1">
      <c r="A3" s="46" t="s">
        <v>331</v>
      </c>
    </row>
    <row r="4" spans="1:24" ht="15" hidden="1" customHeight="1">
      <c r="A4" s="466" t="s">
        <v>115</v>
      </c>
      <c r="B4" s="471" t="s">
        <v>332</v>
      </c>
      <c r="C4" s="471"/>
      <c r="D4" s="471"/>
      <c r="E4" s="471"/>
      <c r="F4" s="471"/>
      <c r="G4" s="471"/>
      <c r="H4" s="471"/>
      <c r="I4" s="471"/>
      <c r="J4" s="471"/>
      <c r="K4" s="471"/>
      <c r="L4" s="471"/>
      <c r="M4" s="471"/>
      <c r="N4" s="471"/>
      <c r="O4" s="471"/>
      <c r="P4" s="471"/>
      <c r="Q4" s="471"/>
      <c r="R4" s="471"/>
      <c r="S4" s="471"/>
      <c r="T4" s="471"/>
      <c r="U4" s="471"/>
      <c r="V4" s="471"/>
      <c r="W4" s="483" t="s">
        <v>165</v>
      </c>
      <c r="X4" s="483"/>
    </row>
    <row r="5" spans="1:24" ht="15" hidden="1" customHeight="1">
      <c r="A5" s="466"/>
      <c r="B5" s="484" t="s">
        <v>117</v>
      </c>
      <c r="C5" s="484"/>
      <c r="D5" s="484"/>
      <c r="E5" s="484"/>
      <c r="F5" s="484"/>
      <c r="G5" s="484"/>
      <c r="H5" s="484"/>
      <c r="I5" s="484" t="s">
        <v>118</v>
      </c>
      <c r="J5" s="484"/>
      <c r="K5" s="484"/>
      <c r="L5" s="484"/>
      <c r="M5" s="484"/>
      <c r="N5" s="484"/>
      <c r="O5" s="484"/>
      <c r="P5" s="484" t="s">
        <v>119</v>
      </c>
      <c r="Q5" s="484"/>
      <c r="R5" s="484"/>
      <c r="S5" s="484"/>
      <c r="T5" s="484"/>
      <c r="U5" s="484"/>
      <c r="V5" s="484"/>
      <c r="W5" s="483" t="s">
        <v>118</v>
      </c>
      <c r="X5" s="483" t="s">
        <v>119</v>
      </c>
    </row>
    <row r="6" spans="1:24" ht="25.9" hidden="1" customHeight="1">
      <c r="A6" s="466"/>
      <c r="B6" s="154" t="s">
        <v>117</v>
      </c>
      <c r="C6" s="154" t="s">
        <v>333</v>
      </c>
      <c r="D6" s="154" t="s">
        <v>334</v>
      </c>
      <c r="E6" s="154" t="s">
        <v>335</v>
      </c>
      <c r="F6" s="154" t="s">
        <v>336</v>
      </c>
      <c r="G6" s="154" t="s">
        <v>134</v>
      </c>
      <c r="H6" s="154" t="s">
        <v>337</v>
      </c>
      <c r="I6" s="154" t="s">
        <v>117</v>
      </c>
      <c r="J6" s="154" t="s">
        <v>333</v>
      </c>
      <c r="K6" s="154" t="s">
        <v>334</v>
      </c>
      <c r="L6" s="154" t="s">
        <v>335</v>
      </c>
      <c r="M6" s="154" t="s">
        <v>336</v>
      </c>
      <c r="N6" s="154" t="s">
        <v>134</v>
      </c>
      <c r="O6" s="154" t="s">
        <v>337</v>
      </c>
      <c r="P6" s="155" t="s">
        <v>117</v>
      </c>
      <c r="Q6" s="154" t="s">
        <v>333</v>
      </c>
      <c r="R6" s="154" t="s">
        <v>334</v>
      </c>
      <c r="S6" s="154" t="s">
        <v>335</v>
      </c>
      <c r="T6" s="154" t="s">
        <v>336</v>
      </c>
      <c r="U6" s="154" t="s">
        <v>134</v>
      </c>
      <c r="V6" s="154" t="s">
        <v>337</v>
      </c>
      <c r="W6" s="154" t="s">
        <v>118</v>
      </c>
      <c r="X6" s="154" t="s">
        <v>119</v>
      </c>
    </row>
    <row r="7" spans="1:24" ht="15" hidden="1" customHeight="1">
      <c r="A7" s="156" t="s">
        <v>123</v>
      </c>
      <c r="B7" s="157">
        <v>2589815</v>
      </c>
      <c r="C7" s="157">
        <v>641674</v>
      </c>
      <c r="D7" s="157">
        <v>621424</v>
      </c>
      <c r="E7" s="157">
        <v>421841</v>
      </c>
      <c r="F7" s="157">
        <v>402210</v>
      </c>
      <c r="G7" s="157">
        <v>287079</v>
      </c>
      <c r="H7" s="157">
        <v>215587</v>
      </c>
      <c r="I7" s="157">
        <v>1343126</v>
      </c>
      <c r="J7" s="157">
        <v>251106</v>
      </c>
      <c r="K7" s="157">
        <v>311905</v>
      </c>
      <c r="L7" s="157">
        <v>244192</v>
      </c>
      <c r="M7" s="197">
        <v>236300</v>
      </c>
      <c r="N7" s="157">
        <v>173422</v>
      </c>
      <c r="O7" s="157">
        <v>126201</v>
      </c>
      <c r="P7" s="157">
        <v>1246689</v>
      </c>
      <c r="Q7" s="157">
        <v>390568</v>
      </c>
      <c r="R7" s="157">
        <v>309519</v>
      </c>
      <c r="S7" s="157">
        <v>177649</v>
      </c>
      <c r="T7" s="157">
        <v>165910</v>
      </c>
      <c r="U7" s="157">
        <v>113657</v>
      </c>
      <c r="V7" s="157">
        <v>89386</v>
      </c>
      <c r="W7" s="198">
        <f>(SUM(J7:O7)/SUM(C7:H7))*100</f>
        <v>51.861851136085015</v>
      </c>
      <c r="X7" s="198">
        <f>(SUM(Q7:V7)/SUM(C7:H7))*100</f>
        <v>48.138148863914992</v>
      </c>
    </row>
    <row r="8" spans="1:24" ht="15" hidden="1" customHeight="1">
      <c r="A8" s="156" t="s">
        <v>124</v>
      </c>
      <c r="B8" s="157">
        <v>281753</v>
      </c>
      <c r="C8" s="157">
        <v>89780</v>
      </c>
      <c r="D8" s="157">
        <v>80428</v>
      </c>
      <c r="E8" s="157">
        <v>46680</v>
      </c>
      <c r="F8" s="157">
        <v>33846</v>
      </c>
      <c r="G8" s="157">
        <v>18945</v>
      </c>
      <c r="H8" s="157">
        <v>12074</v>
      </c>
      <c r="I8" s="157">
        <v>143448</v>
      </c>
      <c r="J8" s="157">
        <v>35809</v>
      </c>
      <c r="K8" s="157">
        <v>42929</v>
      </c>
      <c r="L8" s="157">
        <v>28419</v>
      </c>
      <c r="M8" s="197">
        <v>19203</v>
      </c>
      <c r="N8" s="157">
        <v>10690</v>
      </c>
      <c r="O8" s="157">
        <v>6398</v>
      </c>
      <c r="P8" s="157">
        <v>138305</v>
      </c>
      <c r="Q8" s="157">
        <v>53971</v>
      </c>
      <c r="R8" s="157">
        <v>37499</v>
      </c>
      <c r="S8" s="157">
        <v>18261</v>
      </c>
      <c r="T8" s="157">
        <v>14643</v>
      </c>
      <c r="U8" s="157">
        <v>8255</v>
      </c>
      <c r="V8" s="157">
        <v>5676</v>
      </c>
      <c r="W8" s="198">
        <f t="shared" ref="W8:W12" si="0">(SUM(J8:O8)/SUM(C8:H8))*100</f>
        <v>50.912678835717806</v>
      </c>
      <c r="X8" s="198">
        <f t="shared" ref="X8:X12" si="1">(SUM(Q8:V8)/SUM(C8:H8))*100</f>
        <v>49.087321164282187</v>
      </c>
    </row>
    <row r="9" spans="1:24" ht="15" hidden="1" customHeight="1">
      <c r="A9" s="156" t="s">
        <v>125</v>
      </c>
      <c r="B9" s="157">
        <v>1297101</v>
      </c>
      <c r="C9" s="157">
        <v>267107</v>
      </c>
      <c r="D9" s="157">
        <v>250278</v>
      </c>
      <c r="E9" s="157">
        <v>200078</v>
      </c>
      <c r="F9" s="157">
        <v>226618</v>
      </c>
      <c r="G9" s="157">
        <v>187435</v>
      </c>
      <c r="H9" s="157">
        <v>165585</v>
      </c>
      <c r="I9" s="157">
        <v>681229</v>
      </c>
      <c r="J9" s="157">
        <v>99190</v>
      </c>
      <c r="K9" s="157">
        <v>127661</v>
      </c>
      <c r="L9" s="157">
        <v>118333</v>
      </c>
      <c r="M9" s="197">
        <v>131110</v>
      </c>
      <c r="N9" s="157">
        <v>110305</v>
      </c>
      <c r="O9" s="157">
        <v>94630</v>
      </c>
      <c r="P9" s="157">
        <v>615872</v>
      </c>
      <c r="Q9" s="157">
        <v>167917</v>
      </c>
      <c r="R9" s="157">
        <v>122617</v>
      </c>
      <c r="S9" s="157">
        <v>81745</v>
      </c>
      <c r="T9" s="157">
        <v>95508</v>
      </c>
      <c r="U9" s="157">
        <v>77130</v>
      </c>
      <c r="V9" s="157">
        <v>70955</v>
      </c>
      <c r="W9" s="198">
        <f t="shared" si="0"/>
        <v>52.519348917316385</v>
      </c>
      <c r="X9" s="198">
        <f t="shared" si="1"/>
        <v>47.480651082683615</v>
      </c>
    </row>
    <row r="10" spans="1:24" ht="15" hidden="1" customHeight="1">
      <c r="A10" s="156" t="s">
        <v>126</v>
      </c>
      <c r="B10" s="157">
        <v>634748</v>
      </c>
      <c r="C10" s="157">
        <v>163381</v>
      </c>
      <c r="D10" s="157">
        <v>184132</v>
      </c>
      <c r="E10" s="157">
        <v>110125</v>
      </c>
      <c r="F10" s="157">
        <v>94852</v>
      </c>
      <c r="G10" s="157">
        <v>56277</v>
      </c>
      <c r="H10" s="157">
        <v>25981</v>
      </c>
      <c r="I10" s="157">
        <v>335165</v>
      </c>
      <c r="J10" s="157">
        <v>66729</v>
      </c>
      <c r="K10" s="157">
        <v>91095</v>
      </c>
      <c r="L10" s="157">
        <v>62893</v>
      </c>
      <c r="M10" s="197">
        <v>59144</v>
      </c>
      <c r="N10" s="157">
        <v>37553</v>
      </c>
      <c r="O10" s="157">
        <v>17751</v>
      </c>
      <c r="P10" s="157">
        <v>299583</v>
      </c>
      <c r="Q10" s="157">
        <v>96652</v>
      </c>
      <c r="R10" s="157">
        <v>93037</v>
      </c>
      <c r="S10" s="157">
        <v>47232</v>
      </c>
      <c r="T10" s="157">
        <v>35708</v>
      </c>
      <c r="U10" s="157">
        <v>18724</v>
      </c>
      <c r="V10" s="157">
        <v>8230</v>
      </c>
      <c r="W10" s="198">
        <f t="shared" si="0"/>
        <v>52.802844593444952</v>
      </c>
      <c r="X10" s="198">
        <f t="shared" si="1"/>
        <v>47.197155406555041</v>
      </c>
    </row>
    <row r="11" spans="1:24" ht="15" hidden="1" customHeight="1">
      <c r="A11" s="156" t="s">
        <v>127</v>
      </c>
      <c r="B11" s="157">
        <v>217981</v>
      </c>
      <c r="C11" s="157">
        <v>61265</v>
      </c>
      <c r="D11" s="157">
        <v>66421</v>
      </c>
      <c r="E11" s="157">
        <v>40368</v>
      </c>
      <c r="F11" s="157">
        <v>28508</v>
      </c>
      <c r="G11" s="157">
        <v>14687</v>
      </c>
      <c r="H11" s="157">
        <v>6732</v>
      </c>
      <c r="I11" s="157">
        <v>106297</v>
      </c>
      <c r="J11" s="157">
        <v>24373</v>
      </c>
      <c r="K11" s="157">
        <v>31008</v>
      </c>
      <c r="L11" s="157">
        <v>21089</v>
      </c>
      <c r="M11" s="197">
        <v>16337</v>
      </c>
      <c r="N11" s="157">
        <v>9152</v>
      </c>
      <c r="O11" s="157">
        <v>4338</v>
      </c>
      <c r="P11" s="157">
        <v>111684</v>
      </c>
      <c r="Q11" s="157">
        <v>36892</v>
      </c>
      <c r="R11" s="157">
        <v>35413</v>
      </c>
      <c r="S11" s="157">
        <v>19279</v>
      </c>
      <c r="T11" s="157">
        <v>12171</v>
      </c>
      <c r="U11" s="157">
        <v>5535</v>
      </c>
      <c r="V11" s="157">
        <v>2394</v>
      </c>
      <c r="W11" s="198">
        <f t="shared" si="0"/>
        <v>48.764341846307708</v>
      </c>
      <c r="X11" s="198">
        <f t="shared" si="1"/>
        <v>51.235658153692299</v>
      </c>
    </row>
    <row r="12" spans="1:24" ht="15" hidden="1" customHeight="1">
      <c r="A12" s="156" t="s">
        <v>128</v>
      </c>
      <c r="B12" s="157">
        <v>158232</v>
      </c>
      <c r="C12" s="157">
        <v>60141</v>
      </c>
      <c r="D12" s="157">
        <v>40165</v>
      </c>
      <c r="E12" s="157">
        <v>24590</v>
      </c>
      <c r="F12" s="157">
        <v>18386</v>
      </c>
      <c r="G12" s="157">
        <v>9735</v>
      </c>
      <c r="H12" s="157">
        <v>5215</v>
      </c>
      <c r="I12" s="157">
        <v>76987</v>
      </c>
      <c r="J12" s="157">
        <v>25005</v>
      </c>
      <c r="K12" s="157">
        <v>19212</v>
      </c>
      <c r="L12" s="157">
        <v>13458</v>
      </c>
      <c r="M12" s="197">
        <v>10506</v>
      </c>
      <c r="N12" s="157">
        <v>5722</v>
      </c>
      <c r="O12" s="157">
        <v>3084</v>
      </c>
      <c r="P12" s="157">
        <v>81245</v>
      </c>
      <c r="Q12" s="157">
        <v>35136</v>
      </c>
      <c r="R12" s="157">
        <v>20953</v>
      </c>
      <c r="S12" s="157">
        <v>11132</v>
      </c>
      <c r="T12" s="157">
        <v>7880</v>
      </c>
      <c r="U12" s="157">
        <v>4013</v>
      </c>
      <c r="V12" s="157">
        <v>2131</v>
      </c>
      <c r="W12" s="198">
        <f t="shared" si="0"/>
        <v>48.654507305728295</v>
      </c>
      <c r="X12" s="198">
        <f t="shared" si="1"/>
        <v>51.345492694271698</v>
      </c>
    </row>
    <row r="13" spans="1:24" ht="15" hidden="1" customHeight="1">
      <c r="A13" s="164" t="s">
        <v>338</v>
      </c>
      <c r="B13" s="41"/>
      <c r="C13" s="41"/>
      <c r="D13" s="41"/>
      <c r="E13" s="41"/>
      <c r="F13" s="41"/>
      <c r="G13" s="41"/>
      <c r="H13" s="41"/>
      <c r="I13" s="41"/>
      <c r="J13" s="41"/>
      <c r="K13" s="41"/>
      <c r="L13" s="41"/>
      <c r="M13" s="164"/>
      <c r="N13" s="41"/>
      <c r="O13" s="41"/>
      <c r="P13" s="41"/>
      <c r="Q13" s="41"/>
      <c r="R13" s="41"/>
      <c r="S13" s="41"/>
      <c r="T13" s="41"/>
      <c r="U13" s="41"/>
      <c r="V13" s="41"/>
      <c r="W13" s="41"/>
      <c r="X13" s="41"/>
    </row>
    <row r="14" spans="1:24" ht="15" hidden="1" customHeight="1"/>
    <row r="15" spans="1:24" ht="15" hidden="1" customHeight="1"/>
    <row r="16" spans="1:24" ht="15" customHeight="1">
      <c r="A16" s="136"/>
    </row>
    <row r="19" spans="1:15" ht="42.6" customHeight="1">
      <c r="A19" s="472" t="s">
        <v>339</v>
      </c>
      <c r="B19" s="472"/>
      <c r="C19" s="472"/>
      <c r="D19" s="472"/>
      <c r="E19" s="472"/>
      <c r="F19" s="472"/>
      <c r="G19" s="472"/>
      <c r="H19" s="472"/>
      <c r="I19" s="472"/>
      <c r="J19" s="472"/>
      <c r="K19" s="183"/>
      <c r="L19" s="48"/>
      <c r="M19" s="49"/>
      <c r="N19" s="49"/>
      <c r="O19" s="49"/>
    </row>
    <row r="20" spans="1:15" ht="15" customHeight="1">
      <c r="A20" s="470" t="s">
        <v>115</v>
      </c>
      <c r="B20" s="479" t="s">
        <v>117</v>
      </c>
      <c r="C20" s="479" t="s">
        <v>118</v>
      </c>
      <c r="D20" s="479"/>
      <c r="E20" s="479"/>
      <c r="F20" s="479"/>
      <c r="G20" s="479" t="s">
        <v>119</v>
      </c>
      <c r="H20" s="479"/>
      <c r="I20" s="479"/>
      <c r="J20" s="479"/>
    </row>
    <row r="21" spans="1:15" ht="16.149999999999999">
      <c r="A21" s="470"/>
      <c r="B21" s="479"/>
      <c r="C21" s="470" t="s">
        <v>117</v>
      </c>
      <c r="D21" s="479" t="s">
        <v>340</v>
      </c>
      <c r="E21" s="479"/>
      <c r="F21" s="479"/>
      <c r="G21" s="470" t="s">
        <v>117</v>
      </c>
      <c r="H21" s="479" t="s">
        <v>340</v>
      </c>
      <c r="I21" s="479"/>
      <c r="J21" s="479"/>
    </row>
    <row r="22" spans="1:15" ht="33" customHeight="1">
      <c r="A22" s="470"/>
      <c r="B22" s="479"/>
      <c r="C22" s="470"/>
      <c r="D22" s="82" t="s">
        <v>333</v>
      </c>
      <c r="E22" s="82" t="s">
        <v>341</v>
      </c>
      <c r="F22" s="82" t="s">
        <v>337</v>
      </c>
      <c r="G22" s="470"/>
      <c r="H22" s="82" t="s">
        <v>333</v>
      </c>
      <c r="I22" s="82" t="s">
        <v>341</v>
      </c>
      <c r="J22" s="82" t="s">
        <v>337</v>
      </c>
    </row>
    <row r="23" spans="1:15" s="188" customFormat="1" ht="15" customHeight="1">
      <c r="A23" s="86" t="s">
        <v>231</v>
      </c>
      <c r="B23" s="191">
        <f>B7</f>
        <v>2589815</v>
      </c>
      <c r="C23" s="192">
        <f>I7</f>
        <v>1343126</v>
      </c>
      <c r="D23" s="185">
        <f>J7/I7*100</f>
        <v>18.695639872953095</v>
      </c>
      <c r="E23" s="185">
        <f>(K7+L7+M7+N7)/I7*100</f>
        <v>71.908294530818409</v>
      </c>
      <c r="F23" s="185">
        <f>O7/I7*100</f>
        <v>9.3960655962284996</v>
      </c>
      <c r="G23" s="192">
        <f>P7</f>
        <v>1246689</v>
      </c>
      <c r="H23" s="185">
        <f>Q7/P7*100</f>
        <v>31.328422726116941</v>
      </c>
      <c r="I23" s="185">
        <f>(R7+S7+T7+U7)/P7*100</f>
        <v>61.501705718106116</v>
      </c>
      <c r="J23" s="185">
        <f>V7/P7*100</f>
        <v>7.1698715557769424</v>
      </c>
    </row>
    <row r="24" spans="1:15" ht="15" customHeight="1">
      <c r="A24" s="83" t="s">
        <v>124</v>
      </c>
      <c r="B24" s="87">
        <f t="shared" ref="B24:B28" si="2">B8</f>
        <v>281753</v>
      </c>
      <c r="C24" s="88">
        <f t="shared" ref="C24:C28" si="3">I8</f>
        <v>143448</v>
      </c>
      <c r="D24" s="85">
        <f t="shared" ref="D24:D28" si="4">J8/I8*100</f>
        <v>24.963052813563102</v>
      </c>
      <c r="E24" s="85">
        <f t="shared" ref="E24:E28" si="5">(K8+L8+M8+N8)/I8*100</f>
        <v>70.576794378450728</v>
      </c>
      <c r="F24" s="85">
        <f t="shared" ref="F24:F28" si="6">O8/I8*100</f>
        <v>4.4601528079861694</v>
      </c>
      <c r="G24" s="88">
        <f t="shared" ref="G24:G28" si="7">P8</f>
        <v>138305</v>
      </c>
      <c r="H24" s="85">
        <f t="shared" ref="H24:H28" si="8">Q8/P8*100</f>
        <v>39.023173421062147</v>
      </c>
      <c r="I24" s="85">
        <f t="shared" ref="I24:I28" si="9">(R8+S8+T8+U8)/P8*100</f>
        <v>56.872853476013162</v>
      </c>
      <c r="J24" s="85">
        <f t="shared" ref="J24:J28" si="10">V8/P8*100</f>
        <v>4.1039731029246953</v>
      </c>
    </row>
    <row r="25" spans="1:15" ht="15" customHeight="1">
      <c r="A25" s="83" t="s">
        <v>125</v>
      </c>
      <c r="B25" s="87">
        <f t="shared" si="2"/>
        <v>1297101</v>
      </c>
      <c r="C25" s="88">
        <f t="shared" si="3"/>
        <v>681229</v>
      </c>
      <c r="D25" s="85">
        <f t="shared" si="4"/>
        <v>14.560448835854023</v>
      </c>
      <c r="E25" s="85">
        <f t="shared" si="5"/>
        <v>71.548480760507843</v>
      </c>
      <c r="F25" s="85">
        <f t="shared" si="6"/>
        <v>13.891070403638132</v>
      </c>
      <c r="G25" s="88">
        <f t="shared" si="7"/>
        <v>615872</v>
      </c>
      <c r="H25" s="85">
        <f t="shared" si="8"/>
        <v>27.264918684401952</v>
      </c>
      <c r="I25" s="85">
        <f t="shared" si="9"/>
        <v>61.214018497350096</v>
      </c>
      <c r="J25" s="85">
        <f t="shared" si="10"/>
        <v>11.521062818247946</v>
      </c>
    </row>
    <row r="26" spans="1:15" ht="15" customHeight="1">
      <c r="A26" s="83" t="s">
        <v>126</v>
      </c>
      <c r="B26" s="87">
        <f t="shared" si="2"/>
        <v>634748</v>
      </c>
      <c r="C26" s="88">
        <f t="shared" si="3"/>
        <v>335165</v>
      </c>
      <c r="D26" s="85">
        <f t="shared" si="4"/>
        <v>19.90929840526308</v>
      </c>
      <c r="E26" s="85">
        <f t="shared" si="5"/>
        <v>74.794504199424168</v>
      </c>
      <c r="F26" s="85">
        <f t="shared" si="6"/>
        <v>5.2961973953127561</v>
      </c>
      <c r="G26" s="88">
        <f t="shared" si="7"/>
        <v>299583</v>
      </c>
      <c r="H26" s="85">
        <f t="shared" si="8"/>
        <v>32.262177760420322</v>
      </c>
      <c r="I26" s="85">
        <f t="shared" si="9"/>
        <v>64.990670365140886</v>
      </c>
      <c r="J26" s="85">
        <f t="shared" si="10"/>
        <v>2.7471518744388033</v>
      </c>
    </row>
    <row r="27" spans="1:15" ht="15" customHeight="1">
      <c r="A27" s="83" t="s">
        <v>127</v>
      </c>
      <c r="B27" s="87">
        <f t="shared" si="2"/>
        <v>217981</v>
      </c>
      <c r="C27" s="88">
        <f t="shared" si="3"/>
        <v>106297</v>
      </c>
      <c r="D27" s="85">
        <f t="shared" si="4"/>
        <v>22.92915134011308</v>
      </c>
      <c r="E27" s="85">
        <f t="shared" si="5"/>
        <v>72.989830380913858</v>
      </c>
      <c r="F27" s="85">
        <f t="shared" si="6"/>
        <v>4.0810182789730662</v>
      </c>
      <c r="G27" s="88">
        <f t="shared" si="7"/>
        <v>111684</v>
      </c>
      <c r="H27" s="85">
        <f t="shared" si="8"/>
        <v>33.032484509867125</v>
      </c>
      <c r="I27" s="85">
        <f t="shared" si="9"/>
        <v>64.823967622936138</v>
      </c>
      <c r="J27" s="85">
        <f t="shared" si="10"/>
        <v>2.1435478671967338</v>
      </c>
    </row>
    <row r="28" spans="1:15" ht="15" customHeight="1">
      <c r="A28" s="83" t="s">
        <v>128</v>
      </c>
      <c r="B28" s="87">
        <f t="shared" si="2"/>
        <v>158232</v>
      </c>
      <c r="C28" s="88">
        <f t="shared" si="3"/>
        <v>76987</v>
      </c>
      <c r="D28" s="85">
        <f t="shared" si="4"/>
        <v>32.479509527582579</v>
      </c>
      <c r="E28" s="85">
        <f t="shared" si="5"/>
        <v>63.514619351319055</v>
      </c>
      <c r="F28" s="85">
        <f t="shared" si="6"/>
        <v>4.0058711210983668</v>
      </c>
      <c r="G28" s="88">
        <f t="shared" si="7"/>
        <v>81245</v>
      </c>
      <c r="H28" s="85">
        <f t="shared" si="8"/>
        <v>43.246969044248878</v>
      </c>
      <c r="I28" s="85">
        <f t="shared" si="9"/>
        <v>54.130100313865469</v>
      </c>
      <c r="J28" s="85">
        <f t="shared" si="10"/>
        <v>2.6229306418856546</v>
      </c>
    </row>
    <row r="29" spans="1:15" ht="15" customHeight="1">
      <c r="A29" s="42" t="s">
        <v>263</v>
      </c>
    </row>
    <row r="30" spans="1:15" ht="15" customHeight="1">
      <c r="B30" s="165"/>
      <c r="C30" s="165"/>
      <c r="G30" s="165"/>
    </row>
    <row r="31" spans="1:15" ht="15" customHeight="1">
      <c r="B31" s="165"/>
      <c r="D31" s="160"/>
    </row>
    <row r="32" spans="1:15" ht="15" customHeight="1">
      <c r="D32" s="160"/>
    </row>
    <row r="33" spans="4:6" ht="15" customHeight="1">
      <c r="D33" s="160"/>
    </row>
    <row r="34" spans="4:6" ht="39" customHeight="1">
      <c r="D34" s="160"/>
      <c r="F34" s="391"/>
    </row>
    <row r="35" spans="4:6" ht="15" customHeight="1">
      <c r="D35" s="160"/>
    </row>
    <row r="36" spans="4:6" ht="15" customHeight="1">
      <c r="D36" s="160"/>
    </row>
    <row r="37" spans="4:6" ht="15" customHeight="1">
      <c r="D37" s="160"/>
    </row>
  </sheetData>
  <mergeCells count="15">
    <mergeCell ref="A4:A6"/>
    <mergeCell ref="B4:V4"/>
    <mergeCell ref="W4:X5"/>
    <mergeCell ref="B5:H5"/>
    <mergeCell ref="I5:O5"/>
    <mergeCell ref="P5:V5"/>
    <mergeCell ref="A19:J19"/>
    <mergeCell ref="G20:J20"/>
    <mergeCell ref="G21:G22"/>
    <mergeCell ref="H21:J21"/>
    <mergeCell ref="A20:A22"/>
    <mergeCell ref="C20:F20"/>
    <mergeCell ref="B20:B22"/>
    <mergeCell ref="C21:C22"/>
    <mergeCell ref="D21:F2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1320E-FE02-47FD-BA90-3321249F114F}">
  <dimension ref="A1:AW39"/>
  <sheetViews>
    <sheetView topLeftCell="A16" workbookViewId="0">
      <selection activeCell="A17" sqref="A17"/>
    </sheetView>
  </sheetViews>
  <sheetFormatPr defaultColWidth="8.85546875" defaultRowHeight="12.75" customHeight="1"/>
  <cols>
    <col min="1" max="1" width="18.28515625" style="42" customWidth="1"/>
    <col min="2" max="2" width="12.7109375" style="42" customWidth="1"/>
    <col min="3" max="5" width="18" style="42" customWidth="1"/>
    <col min="6" max="6" width="13.42578125" style="42" customWidth="1"/>
    <col min="7" max="9" width="18" style="42" customWidth="1"/>
    <col min="10" max="10" width="8.85546875" style="42" customWidth="1"/>
    <col min="11" max="16384" width="8.85546875" style="42"/>
  </cols>
  <sheetData>
    <row r="1" spans="1:49" ht="12.75" hidden="1" customHeight="1">
      <c r="A1" s="199" t="s">
        <v>247</v>
      </c>
    </row>
    <row r="2" spans="1:49" ht="12.75" hidden="1" customHeight="1"/>
    <row r="3" spans="1:49" ht="16.149999999999999" hidden="1">
      <c r="A3" s="52" t="s">
        <v>342</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row>
    <row r="4" spans="1:49" ht="12.75" hidden="1" customHeight="1">
      <c r="A4" s="46"/>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row>
    <row r="5" spans="1:49" s="181" customFormat="1" ht="12.75" hidden="1" customHeight="1">
      <c r="A5" s="485" t="s">
        <v>115</v>
      </c>
      <c r="B5" s="488" t="s">
        <v>117</v>
      </c>
      <c r="C5" s="489"/>
      <c r="D5" s="489"/>
      <c r="E5" s="489"/>
      <c r="F5" s="489"/>
      <c r="G5" s="489"/>
      <c r="H5" s="489"/>
      <c r="I5" s="489"/>
      <c r="J5" s="489"/>
      <c r="K5" s="489"/>
      <c r="L5" s="489"/>
      <c r="M5" s="489"/>
      <c r="N5" s="489"/>
      <c r="O5" s="489"/>
      <c r="P5" s="489"/>
      <c r="Q5" s="490"/>
      <c r="R5" s="488" t="s">
        <v>118</v>
      </c>
      <c r="S5" s="489"/>
      <c r="T5" s="489"/>
      <c r="U5" s="489"/>
      <c r="V5" s="489"/>
      <c r="W5" s="489"/>
      <c r="X5" s="489"/>
      <c r="Y5" s="489"/>
      <c r="Z5" s="489"/>
      <c r="AA5" s="489"/>
      <c r="AB5" s="489"/>
      <c r="AC5" s="489"/>
      <c r="AD5" s="489"/>
      <c r="AE5" s="489"/>
      <c r="AF5" s="489"/>
      <c r="AG5" s="490"/>
      <c r="AH5" s="488" t="s">
        <v>119</v>
      </c>
      <c r="AI5" s="489"/>
      <c r="AJ5" s="489"/>
      <c r="AK5" s="489"/>
      <c r="AL5" s="489"/>
      <c r="AM5" s="489"/>
      <c r="AN5" s="489"/>
      <c r="AO5" s="489"/>
      <c r="AP5" s="489"/>
      <c r="AQ5" s="489"/>
      <c r="AR5" s="489"/>
      <c r="AS5" s="489"/>
      <c r="AT5" s="489"/>
      <c r="AU5" s="489"/>
      <c r="AV5" s="489"/>
      <c r="AW5" s="490"/>
    </row>
    <row r="6" spans="1:49" s="181" customFormat="1" ht="12.75" hidden="1" customHeight="1">
      <c r="A6" s="486"/>
      <c r="B6" s="491" t="s">
        <v>343</v>
      </c>
      <c r="C6" s="492"/>
      <c r="D6" s="492"/>
      <c r="E6" s="492"/>
      <c r="F6" s="492"/>
      <c r="G6" s="492"/>
      <c r="H6" s="492"/>
      <c r="I6" s="492"/>
      <c r="J6" s="492"/>
      <c r="K6" s="492"/>
      <c r="L6" s="492"/>
      <c r="M6" s="492"/>
      <c r="N6" s="493" t="s">
        <v>344</v>
      </c>
      <c r="O6" s="493"/>
      <c r="P6" s="493"/>
      <c r="Q6" s="493"/>
      <c r="R6" s="492" t="s">
        <v>343</v>
      </c>
      <c r="S6" s="492"/>
      <c r="T6" s="492"/>
      <c r="U6" s="492"/>
      <c r="V6" s="492"/>
      <c r="W6" s="492"/>
      <c r="X6" s="492"/>
      <c r="Y6" s="492"/>
      <c r="Z6" s="492"/>
      <c r="AA6" s="492"/>
      <c r="AB6" s="492"/>
      <c r="AC6" s="492"/>
      <c r="AD6" s="493" t="s">
        <v>344</v>
      </c>
      <c r="AE6" s="493"/>
      <c r="AF6" s="493"/>
      <c r="AG6" s="493"/>
      <c r="AH6" s="492" t="s">
        <v>343</v>
      </c>
      <c r="AI6" s="492"/>
      <c r="AJ6" s="492"/>
      <c r="AK6" s="492"/>
      <c r="AL6" s="492"/>
      <c r="AM6" s="492"/>
      <c r="AN6" s="492"/>
      <c r="AO6" s="492"/>
      <c r="AP6" s="492"/>
      <c r="AQ6" s="492"/>
      <c r="AR6" s="492"/>
      <c r="AS6" s="492"/>
      <c r="AT6" s="494" t="s">
        <v>344</v>
      </c>
      <c r="AU6" s="494"/>
      <c r="AV6" s="494"/>
      <c r="AW6" s="494"/>
    </row>
    <row r="7" spans="1:49" ht="12.75" hidden="1" customHeight="1">
      <c r="A7" s="487"/>
      <c r="B7" s="200" t="s">
        <v>117</v>
      </c>
      <c r="C7" s="200" t="s">
        <v>345</v>
      </c>
      <c r="D7" s="200" t="s">
        <v>346</v>
      </c>
      <c r="E7" s="200" t="s">
        <v>347</v>
      </c>
      <c r="F7" s="200" t="s">
        <v>348</v>
      </c>
      <c r="G7" s="200" t="s">
        <v>349</v>
      </c>
      <c r="H7" s="200" t="s">
        <v>350</v>
      </c>
      <c r="I7" s="200" t="s">
        <v>351</v>
      </c>
      <c r="J7" s="200" t="s">
        <v>352</v>
      </c>
      <c r="K7" s="200" t="s">
        <v>353</v>
      </c>
      <c r="L7" s="200" t="s">
        <v>354</v>
      </c>
      <c r="M7" s="200" t="s">
        <v>355</v>
      </c>
      <c r="N7" s="200" t="s">
        <v>356</v>
      </c>
      <c r="O7" s="200" t="s">
        <v>357</v>
      </c>
      <c r="P7" s="200" t="s">
        <v>358</v>
      </c>
      <c r="Q7" s="200" t="s">
        <v>359</v>
      </c>
      <c r="R7" s="200" t="s">
        <v>117</v>
      </c>
      <c r="S7" s="200" t="s">
        <v>345</v>
      </c>
      <c r="T7" s="200" t="s">
        <v>346</v>
      </c>
      <c r="U7" s="200" t="s">
        <v>347</v>
      </c>
      <c r="V7" s="200" t="s">
        <v>348</v>
      </c>
      <c r="W7" s="200" t="s">
        <v>349</v>
      </c>
      <c r="X7" s="200" t="s">
        <v>350</v>
      </c>
      <c r="Y7" s="200" t="s">
        <v>351</v>
      </c>
      <c r="Z7" s="200" t="s">
        <v>352</v>
      </c>
      <c r="AA7" s="200" t="s">
        <v>353</v>
      </c>
      <c r="AB7" s="200" t="s">
        <v>354</v>
      </c>
      <c r="AC7" s="200" t="s">
        <v>355</v>
      </c>
      <c r="AD7" s="200" t="s">
        <v>356</v>
      </c>
      <c r="AE7" s="200" t="s">
        <v>357</v>
      </c>
      <c r="AF7" s="200" t="s">
        <v>358</v>
      </c>
      <c r="AG7" s="200" t="s">
        <v>359</v>
      </c>
      <c r="AH7" s="200" t="s">
        <v>117</v>
      </c>
      <c r="AI7" s="200" t="s">
        <v>345</v>
      </c>
      <c r="AJ7" s="200" t="s">
        <v>346</v>
      </c>
      <c r="AK7" s="200" t="s">
        <v>347</v>
      </c>
      <c r="AL7" s="200" t="s">
        <v>348</v>
      </c>
      <c r="AM7" s="200" t="s">
        <v>349</v>
      </c>
      <c r="AN7" s="200" t="s">
        <v>350</v>
      </c>
      <c r="AO7" s="200" t="s">
        <v>351</v>
      </c>
      <c r="AP7" s="200" t="s">
        <v>352</v>
      </c>
      <c r="AQ7" s="200" t="s">
        <v>353</v>
      </c>
      <c r="AR7" s="200" t="s">
        <v>354</v>
      </c>
      <c r="AS7" s="200" t="s">
        <v>355</v>
      </c>
      <c r="AT7" s="201" t="s">
        <v>356</v>
      </c>
      <c r="AU7" s="201" t="s">
        <v>357</v>
      </c>
      <c r="AV7" s="201" t="s">
        <v>358</v>
      </c>
      <c r="AW7" s="201" t="s">
        <v>359</v>
      </c>
    </row>
    <row r="8" spans="1:49" ht="12.75" hidden="1" customHeight="1">
      <c r="A8" s="202" t="s">
        <v>231</v>
      </c>
      <c r="B8" s="203">
        <v>2.2999999999999998</v>
      </c>
      <c r="C8" s="204">
        <v>1.6</v>
      </c>
      <c r="D8" s="205">
        <v>3</v>
      </c>
      <c r="E8" s="203">
        <v>1.6</v>
      </c>
      <c r="F8" s="203">
        <v>1.4</v>
      </c>
      <c r="G8" s="203">
        <v>1.3</v>
      </c>
      <c r="H8" s="203">
        <v>1.2</v>
      </c>
      <c r="I8" s="203">
        <v>2.5</v>
      </c>
      <c r="J8" s="203">
        <v>2.1</v>
      </c>
      <c r="K8" s="203">
        <v>2.1</v>
      </c>
      <c r="L8" s="203">
        <v>2.4</v>
      </c>
      <c r="M8" s="203">
        <v>6.1</v>
      </c>
      <c r="N8" s="203">
        <v>5.9</v>
      </c>
      <c r="O8" s="203">
        <v>7</v>
      </c>
      <c r="P8" s="203">
        <v>7.1</v>
      </c>
      <c r="Q8" s="203">
        <v>2.5</v>
      </c>
      <c r="R8" s="203">
        <v>2</v>
      </c>
      <c r="S8" s="203">
        <v>1.5</v>
      </c>
      <c r="T8" s="203">
        <v>2.6</v>
      </c>
      <c r="U8" s="204">
        <v>1.5</v>
      </c>
      <c r="V8" s="204">
        <v>1.3</v>
      </c>
      <c r="W8" s="204">
        <v>1.2</v>
      </c>
      <c r="X8" s="204">
        <v>1.1000000000000001</v>
      </c>
      <c r="Y8" s="204">
        <v>2.2000000000000002</v>
      </c>
      <c r="Z8" s="204">
        <v>1.6</v>
      </c>
      <c r="AA8" s="204">
        <v>1.8</v>
      </c>
      <c r="AB8" s="204">
        <v>1.9</v>
      </c>
      <c r="AC8" s="204">
        <v>5.2</v>
      </c>
      <c r="AD8" s="203">
        <v>4.5</v>
      </c>
      <c r="AE8" s="204">
        <v>5.3</v>
      </c>
      <c r="AF8" s="204">
        <v>5.6</v>
      </c>
      <c r="AG8" s="204">
        <v>2</v>
      </c>
      <c r="AH8" s="204">
        <v>2.5</v>
      </c>
      <c r="AI8" s="204">
        <v>1.8</v>
      </c>
      <c r="AJ8" s="204">
        <v>3.5</v>
      </c>
      <c r="AK8" s="203">
        <v>1.7</v>
      </c>
      <c r="AL8" s="203">
        <v>1.5</v>
      </c>
      <c r="AM8" s="203">
        <v>1.4</v>
      </c>
      <c r="AN8" s="203">
        <v>1.3</v>
      </c>
      <c r="AO8" s="203">
        <v>2.8</v>
      </c>
      <c r="AP8" s="203">
        <v>2.4</v>
      </c>
      <c r="AQ8" s="203">
        <v>2.5</v>
      </c>
      <c r="AR8" s="203">
        <v>2.7</v>
      </c>
      <c r="AS8" s="203">
        <v>6.9</v>
      </c>
      <c r="AT8" s="203">
        <v>7.3</v>
      </c>
      <c r="AU8" s="203">
        <v>8.6999999999999993</v>
      </c>
      <c r="AV8" s="203">
        <v>8.8000000000000007</v>
      </c>
      <c r="AW8" s="203">
        <v>3.2</v>
      </c>
    </row>
    <row r="9" spans="1:49" ht="12.75" hidden="1" customHeight="1">
      <c r="A9" s="206" t="s">
        <v>124</v>
      </c>
      <c r="B9" s="203">
        <v>2.7</v>
      </c>
      <c r="C9" s="204">
        <v>2.2000000000000002</v>
      </c>
      <c r="D9" s="204">
        <v>3.4</v>
      </c>
      <c r="E9" s="204">
        <v>1.8</v>
      </c>
      <c r="F9" s="204">
        <v>1.7</v>
      </c>
      <c r="G9" s="204">
        <v>1.6</v>
      </c>
      <c r="H9" s="204">
        <v>1.6</v>
      </c>
      <c r="I9" s="204">
        <v>4.0999999999999996</v>
      </c>
      <c r="J9" s="204">
        <v>2.2000000000000002</v>
      </c>
      <c r="K9" s="204">
        <v>2.2000000000000002</v>
      </c>
      <c r="L9" s="204">
        <v>2.2000000000000002</v>
      </c>
      <c r="M9" s="204">
        <v>7.9</v>
      </c>
      <c r="N9" s="204">
        <v>3.2</v>
      </c>
      <c r="O9" s="204">
        <v>4.0999999999999996</v>
      </c>
      <c r="P9" s="204">
        <v>3.9</v>
      </c>
      <c r="Q9" s="204">
        <v>1.1000000000000001</v>
      </c>
      <c r="R9" s="203">
        <v>2.5</v>
      </c>
      <c r="S9" s="204">
        <v>2</v>
      </c>
      <c r="T9" s="204">
        <v>3.1</v>
      </c>
      <c r="U9" s="204">
        <v>1.8</v>
      </c>
      <c r="V9" s="204">
        <v>1.7</v>
      </c>
      <c r="W9" s="204">
        <v>1.5</v>
      </c>
      <c r="X9" s="204">
        <v>1.4</v>
      </c>
      <c r="Y9" s="204">
        <v>3.5</v>
      </c>
      <c r="Z9" s="204">
        <v>1.8</v>
      </c>
      <c r="AA9" s="204">
        <v>1.9</v>
      </c>
      <c r="AB9" s="204">
        <v>2</v>
      </c>
      <c r="AC9" s="204">
        <v>7.3</v>
      </c>
      <c r="AD9" s="204">
        <v>2.7</v>
      </c>
      <c r="AE9" s="204">
        <v>3.4</v>
      </c>
      <c r="AF9" s="204">
        <v>3.4</v>
      </c>
      <c r="AG9" s="204">
        <v>0.8</v>
      </c>
      <c r="AH9" s="203">
        <v>3</v>
      </c>
      <c r="AI9" s="204">
        <v>2.4</v>
      </c>
      <c r="AJ9" s="204">
        <v>3.7</v>
      </c>
      <c r="AK9" s="204">
        <v>1.9</v>
      </c>
      <c r="AL9" s="204">
        <v>1.8</v>
      </c>
      <c r="AM9" s="204">
        <v>1.8</v>
      </c>
      <c r="AN9" s="204">
        <v>1.8</v>
      </c>
      <c r="AO9" s="204">
        <v>4.5</v>
      </c>
      <c r="AP9" s="204">
        <v>2.5</v>
      </c>
      <c r="AQ9" s="204">
        <v>2.4</v>
      </c>
      <c r="AR9" s="204">
        <v>2.5</v>
      </c>
      <c r="AS9" s="204">
        <v>8.5</v>
      </c>
      <c r="AT9" s="204">
        <v>3.8</v>
      </c>
      <c r="AU9" s="204">
        <v>4.8</v>
      </c>
      <c r="AV9" s="204">
        <v>4.5</v>
      </c>
      <c r="AW9" s="204">
        <v>1.4</v>
      </c>
    </row>
    <row r="10" spans="1:49" ht="12.75" hidden="1" customHeight="1">
      <c r="A10" s="206" t="s">
        <v>125</v>
      </c>
      <c r="B10" s="203">
        <v>3.1</v>
      </c>
      <c r="C10" s="204">
        <v>2.5</v>
      </c>
      <c r="D10" s="204">
        <v>3.8</v>
      </c>
      <c r="E10" s="204">
        <v>2.8</v>
      </c>
      <c r="F10" s="204">
        <v>2.2999999999999998</v>
      </c>
      <c r="G10" s="204">
        <v>2.1</v>
      </c>
      <c r="H10" s="204">
        <v>1.9</v>
      </c>
      <c r="I10" s="204">
        <v>3.6</v>
      </c>
      <c r="J10" s="204">
        <v>2.5</v>
      </c>
      <c r="K10" s="204">
        <v>2.5</v>
      </c>
      <c r="L10" s="204">
        <v>2.7</v>
      </c>
      <c r="M10" s="204">
        <v>8.1999999999999993</v>
      </c>
      <c r="N10" s="204">
        <v>5.4</v>
      </c>
      <c r="O10" s="204">
        <v>6.3</v>
      </c>
      <c r="P10" s="204">
        <v>6.9</v>
      </c>
      <c r="Q10" s="204">
        <v>1.9</v>
      </c>
      <c r="R10" s="203">
        <v>2.8</v>
      </c>
      <c r="S10" s="204">
        <v>2.2999999999999998</v>
      </c>
      <c r="T10" s="204">
        <v>3.4</v>
      </c>
      <c r="U10" s="204">
        <v>2.6</v>
      </c>
      <c r="V10" s="204">
        <v>2.2000000000000002</v>
      </c>
      <c r="W10" s="204">
        <v>1.9</v>
      </c>
      <c r="X10" s="204">
        <v>1.6</v>
      </c>
      <c r="Y10" s="204">
        <v>3.2</v>
      </c>
      <c r="Z10" s="204">
        <v>2.1</v>
      </c>
      <c r="AA10" s="204">
        <v>2.2999999999999998</v>
      </c>
      <c r="AB10" s="204">
        <v>2.4</v>
      </c>
      <c r="AC10" s="204">
        <v>7.3</v>
      </c>
      <c r="AD10" s="203">
        <v>4.3</v>
      </c>
      <c r="AE10" s="204">
        <v>5.0999999999999996</v>
      </c>
      <c r="AF10" s="204">
        <v>5.7</v>
      </c>
      <c r="AG10" s="204">
        <v>1.5</v>
      </c>
      <c r="AH10" s="203">
        <v>3.4</v>
      </c>
      <c r="AI10" s="204">
        <v>2.7</v>
      </c>
      <c r="AJ10" s="204">
        <v>4.0999999999999996</v>
      </c>
      <c r="AK10" s="204">
        <v>2.9</v>
      </c>
      <c r="AL10" s="204">
        <v>2.4</v>
      </c>
      <c r="AM10" s="204">
        <v>2.2000000000000002</v>
      </c>
      <c r="AN10" s="204">
        <v>2.1</v>
      </c>
      <c r="AO10" s="204">
        <v>4.0999999999999996</v>
      </c>
      <c r="AP10" s="204">
        <v>2.9</v>
      </c>
      <c r="AQ10" s="204">
        <v>2.8</v>
      </c>
      <c r="AR10" s="204">
        <v>2.9</v>
      </c>
      <c r="AS10" s="204">
        <v>9.1</v>
      </c>
      <c r="AT10" s="204">
        <v>6.6</v>
      </c>
      <c r="AU10" s="204">
        <v>7.6</v>
      </c>
      <c r="AV10" s="204">
        <v>8.3000000000000007</v>
      </c>
      <c r="AW10" s="204">
        <v>2.5</v>
      </c>
    </row>
    <row r="11" spans="1:49" ht="12.75" hidden="1" customHeight="1">
      <c r="A11" s="206" t="s">
        <v>126</v>
      </c>
      <c r="B11" s="203">
        <v>1.5</v>
      </c>
      <c r="C11" s="204">
        <v>1.1000000000000001</v>
      </c>
      <c r="D11" s="204">
        <v>2.2000000000000002</v>
      </c>
      <c r="E11" s="204">
        <v>1.1000000000000001</v>
      </c>
      <c r="F11" s="204">
        <v>0.9</v>
      </c>
      <c r="G11" s="204">
        <v>0.9</v>
      </c>
      <c r="H11" s="204">
        <v>0.8</v>
      </c>
      <c r="I11" s="204">
        <v>1.5</v>
      </c>
      <c r="J11" s="204">
        <v>1.6</v>
      </c>
      <c r="K11" s="204">
        <v>1.6</v>
      </c>
      <c r="L11" s="204">
        <v>1.8</v>
      </c>
      <c r="M11" s="204">
        <v>3.9</v>
      </c>
      <c r="N11" s="203">
        <v>5.2</v>
      </c>
      <c r="O11" s="204">
        <v>6.3</v>
      </c>
      <c r="P11" s="204">
        <v>5.9</v>
      </c>
      <c r="Q11" s="204">
        <v>2.6</v>
      </c>
      <c r="R11" s="203">
        <v>1.3</v>
      </c>
      <c r="S11" s="204">
        <v>1</v>
      </c>
      <c r="T11" s="204">
        <v>1.7</v>
      </c>
      <c r="U11" s="204">
        <v>1.1000000000000001</v>
      </c>
      <c r="V11" s="204">
        <v>0.9</v>
      </c>
      <c r="W11" s="204">
        <v>0.8</v>
      </c>
      <c r="X11" s="204">
        <v>0.7</v>
      </c>
      <c r="Y11" s="204">
        <v>1.4</v>
      </c>
      <c r="Z11" s="204">
        <v>1.2</v>
      </c>
      <c r="AA11" s="204">
        <v>1.3</v>
      </c>
      <c r="AB11" s="204">
        <v>1.4</v>
      </c>
      <c r="AC11" s="204">
        <v>3.1</v>
      </c>
      <c r="AD11" s="204">
        <v>3.8</v>
      </c>
      <c r="AE11" s="204">
        <v>4.5999999999999996</v>
      </c>
      <c r="AF11" s="204">
        <v>4.5</v>
      </c>
      <c r="AG11" s="204">
        <v>2</v>
      </c>
      <c r="AH11" s="203">
        <v>1.8</v>
      </c>
      <c r="AI11" s="204">
        <v>1.1000000000000001</v>
      </c>
      <c r="AJ11" s="204">
        <v>2.6</v>
      </c>
      <c r="AK11" s="204">
        <v>1.2</v>
      </c>
      <c r="AL11" s="204">
        <v>1</v>
      </c>
      <c r="AM11" s="204">
        <v>0.9</v>
      </c>
      <c r="AN11" s="204">
        <v>0.9</v>
      </c>
      <c r="AO11" s="204">
        <v>1.7</v>
      </c>
      <c r="AP11" s="204">
        <v>1.9</v>
      </c>
      <c r="AQ11" s="204">
        <v>1.9</v>
      </c>
      <c r="AR11" s="204">
        <v>2.2000000000000002</v>
      </c>
      <c r="AS11" s="204">
        <v>4.5999999999999996</v>
      </c>
      <c r="AT11" s="204">
        <v>6.6</v>
      </c>
      <c r="AU11" s="204">
        <v>8</v>
      </c>
      <c r="AV11" s="204">
        <v>7.4</v>
      </c>
      <c r="AW11" s="204">
        <v>3.2</v>
      </c>
    </row>
    <row r="12" spans="1:49" ht="12.75" hidden="1" customHeight="1">
      <c r="A12" s="206" t="s">
        <v>127</v>
      </c>
      <c r="B12" s="203">
        <v>1.9</v>
      </c>
      <c r="C12" s="204">
        <v>0.7</v>
      </c>
      <c r="D12" s="204">
        <v>3.5</v>
      </c>
      <c r="E12" s="204">
        <v>0.6</v>
      </c>
      <c r="F12" s="204">
        <v>0.5</v>
      </c>
      <c r="G12" s="204">
        <v>0.5</v>
      </c>
      <c r="H12" s="204">
        <v>0.5</v>
      </c>
      <c r="I12" s="204">
        <v>1.3</v>
      </c>
      <c r="J12" s="204">
        <v>2</v>
      </c>
      <c r="K12" s="204">
        <v>2.5</v>
      </c>
      <c r="L12" s="204">
        <v>2.9</v>
      </c>
      <c r="M12" s="204">
        <v>7</v>
      </c>
      <c r="N12" s="203">
        <v>10.6</v>
      </c>
      <c r="O12" s="204">
        <v>12.1</v>
      </c>
      <c r="P12" s="204">
        <v>13.3</v>
      </c>
      <c r="Q12" s="204">
        <v>5</v>
      </c>
      <c r="R12" s="203">
        <v>1.6</v>
      </c>
      <c r="S12" s="204">
        <v>0.6</v>
      </c>
      <c r="T12" s="204">
        <v>2.8</v>
      </c>
      <c r="U12" s="204">
        <v>0.6</v>
      </c>
      <c r="V12" s="204">
        <v>0.5</v>
      </c>
      <c r="W12" s="204">
        <v>0.5</v>
      </c>
      <c r="X12" s="204">
        <v>0.4</v>
      </c>
      <c r="Y12" s="204">
        <v>1.1000000000000001</v>
      </c>
      <c r="Z12" s="204">
        <v>1.5</v>
      </c>
      <c r="AA12" s="204">
        <v>1.9</v>
      </c>
      <c r="AB12" s="204">
        <v>2.2999999999999998</v>
      </c>
      <c r="AC12" s="204">
        <v>5.6</v>
      </c>
      <c r="AD12" s="204">
        <v>8.1</v>
      </c>
      <c r="AE12" s="204">
        <v>9.1999999999999993</v>
      </c>
      <c r="AF12" s="204">
        <v>10.199999999999999</v>
      </c>
      <c r="AG12" s="204">
        <v>4.0999999999999996</v>
      </c>
      <c r="AH12" s="203">
        <v>2.2999999999999998</v>
      </c>
      <c r="AI12" s="204">
        <v>0.7</v>
      </c>
      <c r="AJ12" s="204">
        <v>4.2</v>
      </c>
      <c r="AK12" s="204">
        <v>0.6</v>
      </c>
      <c r="AL12" s="204">
        <v>0.5</v>
      </c>
      <c r="AM12" s="204">
        <v>0.6</v>
      </c>
      <c r="AN12" s="204">
        <v>0.5</v>
      </c>
      <c r="AO12" s="204">
        <v>1.5</v>
      </c>
      <c r="AP12" s="204">
        <v>2.5</v>
      </c>
      <c r="AQ12" s="204">
        <v>3</v>
      </c>
      <c r="AR12" s="204">
        <v>3.5</v>
      </c>
      <c r="AS12" s="204">
        <v>8.5</v>
      </c>
      <c r="AT12" s="204">
        <v>13.3</v>
      </c>
      <c r="AU12" s="204">
        <v>15</v>
      </c>
      <c r="AV12" s="204">
        <v>16.7</v>
      </c>
      <c r="AW12" s="204">
        <v>6.2</v>
      </c>
    </row>
    <row r="13" spans="1:49" ht="12.75" hidden="1" customHeight="1">
      <c r="A13" s="206" t="s">
        <v>128</v>
      </c>
      <c r="B13" s="203">
        <v>2.4</v>
      </c>
      <c r="C13" s="204">
        <v>1.7</v>
      </c>
      <c r="D13" s="204">
        <v>3.4</v>
      </c>
      <c r="E13" s="204">
        <v>1.7</v>
      </c>
      <c r="F13" s="204">
        <v>1.5</v>
      </c>
      <c r="G13" s="204">
        <v>1.5</v>
      </c>
      <c r="H13" s="204">
        <v>1.3</v>
      </c>
      <c r="I13" s="204">
        <v>2.2999999999999998</v>
      </c>
      <c r="J13" s="204">
        <v>2.5</v>
      </c>
      <c r="K13" s="204">
        <v>2.6</v>
      </c>
      <c r="L13" s="204">
        <v>3</v>
      </c>
      <c r="M13" s="204">
        <v>5.4</v>
      </c>
      <c r="N13" s="203">
        <v>6.3</v>
      </c>
      <c r="O13" s="204">
        <v>7.9</v>
      </c>
      <c r="P13" s="204">
        <v>7.7</v>
      </c>
      <c r="Q13" s="204">
        <v>2</v>
      </c>
      <c r="R13" s="203">
        <v>2.1</v>
      </c>
      <c r="S13" s="204">
        <v>1.5</v>
      </c>
      <c r="T13" s="204">
        <v>2.7</v>
      </c>
      <c r="U13" s="204">
        <v>1.6</v>
      </c>
      <c r="V13" s="204">
        <v>1.5</v>
      </c>
      <c r="W13" s="204">
        <v>1.4</v>
      </c>
      <c r="X13" s="204">
        <v>1.2</v>
      </c>
      <c r="Y13" s="204">
        <v>2</v>
      </c>
      <c r="Z13" s="204">
        <v>2.1</v>
      </c>
      <c r="AA13" s="204">
        <v>2.1</v>
      </c>
      <c r="AB13" s="204">
        <v>2.4</v>
      </c>
      <c r="AC13" s="204">
        <v>4.3</v>
      </c>
      <c r="AD13" s="204">
        <v>4.5999999999999996</v>
      </c>
      <c r="AE13" s="204">
        <v>5.7</v>
      </c>
      <c r="AF13" s="204">
        <v>5.9</v>
      </c>
      <c r="AG13" s="204">
        <v>1.4</v>
      </c>
      <c r="AH13" s="203">
        <v>2.8</v>
      </c>
      <c r="AI13" s="204">
        <v>1.8</v>
      </c>
      <c r="AJ13" s="204">
        <v>4</v>
      </c>
      <c r="AK13" s="204">
        <v>1.7</v>
      </c>
      <c r="AL13" s="204">
        <v>1.6</v>
      </c>
      <c r="AM13" s="204">
        <v>1.6</v>
      </c>
      <c r="AN13" s="204">
        <v>1.4</v>
      </c>
      <c r="AO13" s="204">
        <v>2.6</v>
      </c>
      <c r="AP13" s="204">
        <v>2.9</v>
      </c>
      <c r="AQ13" s="204">
        <v>3.1</v>
      </c>
      <c r="AR13" s="204">
        <v>3.6</v>
      </c>
      <c r="AS13" s="204">
        <v>6.4</v>
      </c>
      <c r="AT13" s="204">
        <v>8.1</v>
      </c>
      <c r="AU13" s="204">
        <v>10.1</v>
      </c>
      <c r="AV13" s="204">
        <v>9.6999999999999993</v>
      </c>
      <c r="AW13" s="204">
        <v>2.7</v>
      </c>
    </row>
    <row r="14" spans="1:49" ht="12.75" hidden="1" customHeight="1">
      <c r="A14" s="41" t="s">
        <v>338</v>
      </c>
      <c r="B14" s="41"/>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row>
    <row r="15" spans="1:49" ht="12.75" hidden="1" customHeight="1">
      <c r="A15" s="41"/>
      <c r="B15" s="41"/>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row>
    <row r="17" spans="1:9" ht="12.75" customHeight="1">
      <c r="A17" s="136"/>
    </row>
    <row r="20" spans="1:9" ht="41.25" customHeight="1">
      <c r="A20" s="418" t="s">
        <v>360</v>
      </c>
      <c r="B20" s="418"/>
      <c r="C20" s="418"/>
      <c r="D20" s="418"/>
      <c r="E20" s="418"/>
      <c r="F20" s="418"/>
      <c r="G20" s="418"/>
      <c r="H20" s="418"/>
      <c r="I20" s="418"/>
    </row>
    <row r="21" spans="1:9" ht="16.149999999999999">
      <c r="A21" s="470" t="s">
        <v>115</v>
      </c>
      <c r="B21" s="495" t="s">
        <v>118</v>
      </c>
      <c r="C21" s="496"/>
      <c r="D21" s="496"/>
      <c r="E21" s="497"/>
      <c r="F21" s="495" t="s">
        <v>119</v>
      </c>
      <c r="G21" s="496"/>
      <c r="H21" s="496"/>
      <c r="I21" s="497"/>
    </row>
    <row r="22" spans="1:9" ht="16.149999999999999">
      <c r="A22" s="470"/>
      <c r="B22" s="498" t="s">
        <v>343</v>
      </c>
      <c r="C22" s="499"/>
      <c r="D22" s="500"/>
      <c r="E22" s="207" t="s">
        <v>344</v>
      </c>
      <c r="F22" s="498" t="s">
        <v>343</v>
      </c>
      <c r="G22" s="499"/>
      <c r="H22" s="500"/>
      <c r="I22" s="207" t="s">
        <v>344</v>
      </c>
    </row>
    <row r="23" spans="1:9" ht="16.149999999999999">
      <c r="A23" s="470"/>
      <c r="B23" s="213" t="s">
        <v>117</v>
      </c>
      <c r="C23" s="207" t="s">
        <v>345</v>
      </c>
      <c r="D23" s="207" t="s">
        <v>346</v>
      </c>
      <c r="E23" s="210" t="s">
        <v>356</v>
      </c>
      <c r="F23" s="213" t="s">
        <v>117</v>
      </c>
      <c r="G23" s="207" t="s">
        <v>345</v>
      </c>
      <c r="H23" s="207" t="s">
        <v>346</v>
      </c>
      <c r="I23" s="210" t="s">
        <v>356</v>
      </c>
    </row>
    <row r="24" spans="1:9" s="190" customFormat="1" ht="16.149999999999999">
      <c r="A24" s="216" t="s">
        <v>231</v>
      </c>
      <c r="B24" s="217">
        <v>2</v>
      </c>
      <c r="C24" s="218">
        <v>1.5</v>
      </c>
      <c r="D24" s="218">
        <v>2.6</v>
      </c>
      <c r="E24" s="218">
        <v>4.5</v>
      </c>
      <c r="F24" s="219">
        <v>2.5</v>
      </c>
      <c r="G24" s="220">
        <v>1.8</v>
      </c>
      <c r="H24" s="220">
        <v>3.5</v>
      </c>
      <c r="I24" s="218">
        <v>7.3</v>
      </c>
    </row>
    <row r="25" spans="1:9" ht="16.149999999999999">
      <c r="A25" s="89" t="s">
        <v>124</v>
      </c>
      <c r="B25" s="211">
        <v>2.5</v>
      </c>
      <c r="C25" s="212">
        <v>2</v>
      </c>
      <c r="D25" s="212">
        <v>3.1</v>
      </c>
      <c r="E25" s="212">
        <v>2.7</v>
      </c>
      <c r="F25" s="211">
        <v>3</v>
      </c>
      <c r="G25" s="212">
        <v>2.4</v>
      </c>
      <c r="H25" s="212">
        <v>3.7</v>
      </c>
      <c r="I25" s="212">
        <v>3.8</v>
      </c>
    </row>
    <row r="26" spans="1:9" ht="16.149999999999999">
      <c r="A26" s="89" t="s">
        <v>125</v>
      </c>
      <c r="B26" s="211">
        <v>2.8</v>
      </c>
      <c r="C26" s="212">
        <v>2.2999999999999998</v>
      </c>
      <c r="D26" s="212">
        <v>3.4</v>
      </c>
      <c r="E26" s="211">
        <v>4.3</v>
      </c>
      <c r="F26" s="211">
        <v>3.4</v>
      </c>
      <c r="G26" s="212">
        <v>2.7</v>
      </c>
      <c r="H26" s="212">
        <v>4.0999999999999996</v>
      </c>
      <c r="I26" s="212">
        <v>6.6</v>
      </c>
    </row>
    <row r="27" spans="1:9" ht="16.149999999999999">
      <c r="A27" s="89" t="s">
        <v>126</v>
      </c>
      <c r="B27" s="211">
        <v>1.3</v>
      </c>
      <c r="C27" s="212">
        <v>1</v>
      </c>
      <c r="D27" s="212">
        <v>1.7</v>
      </c>
      <c r="E27" s="212">
        <v>3.8</v>
      </c>
      <c r="F27" s="211">
        <v>1.8</v>
      </c>
      <c r="G27" s="212">
        <v>1.1000000000000001</v>
      </c>
      <c r="H27" s="212">
        <v>2.6</v>
      </c>
      <c r="I27" s="212">
        <v>6.6</v>
      </c>
    </row>
    <row r="28" spans="1:9" ht="16.149999999999999">
      <c r="A28" s="89" t="s">
        <v>127</v>
      </c>
      <c r="B28" s="211">
        <v>1.6</v>
      </c>
      <c r="C28" s="212">
        <v>0.6</v>
      </c>
      <c r="D28" s="212">
        <v>2.8</v>
      </c>
      <c r="E28" s="212">
        <v>8.1</v>
      </c>
      <c r="F28" s="211">
        <v>2.2999999999999998</v>
      </c>
      <c r="G28" s="212">
        <v>0.7</v>
      </c>
      <c r="H28" s="212">
        <v>4.2</v>
      </c>
      <c r="I28" s="212">
        <v>13.3</v>
      </c>
    </row>
    <row r="29" spans="1:9" ht="16.149999999999999">
      <c r="A29" s="89" t="s">
        <v>128</v>
      </c>
      <c r="B29" s="211">
        <v>2.1</v>
      </c>
      <c r="C29" s="212">
        <v>1.5</v>
      </c>
      <c r="D29" s="212">
        <v>2.7</v>
      </c>
      <c r="E29" s="212">
        <v>4.5999999999999996</v>
      </c>
      <c r="F29" s="211">
        <v>2.8</v>
      </c>
      <c r="G29" s="212">
        <v>1.8</v>
      </c>
      <c r="H29" s="212">
        <v>4</v>
      </c>
      <c r="I29" s="212">
        <v>8.1</v>
      </c>
    </row>
    <row r="30" spans="1:9" ht="12.75" customHeight="1">
      <c r="A30" s="42" t="s">
        <v>263</v>
      </c>
    </row>
    <row r="31" spans="1:9" ht="12.75" customHeight="1">
      <c r="A31" s="42" t="s">
        <v>361</v>
      </c>
    </row>
    <row r="32" spans="1:9" ht="29.45" customHeight="1">
      <c r="A32" s="413" t="s">
        <v>362</v>
      </c>
      <c r="B32" s="413"/>
      <c r="C32" s="413"/>
      <c r="D32" s="413"/>
      <c r="E32" s="413"/>
      <c r="F32" s="413"/>
      <c r="G32" s="413"/>
      <c r="H32" s="413"/>
      <c r="I32" s="413"/>
    </row>
    <row r="39" spans="5:5" ht="33.75" customHeight="1">
      <c r="E39" s="391"/>
    </row>
  </sheetData>
  <mergeCells count="17">
    <mergeCell ref="A32:I32"/>
    <mergeCell ref="A20:I20"/>
    <mergeCell ref="A21:A23"/>
    <mergeCell ref="B21:E21"/>
    <mergeCell ref="F21:I21"/>
    <mergeCell ref="B22:D22"/>
    <mergeCell ref="F22:H22"/>
    <mergeCell ref="A5:A7"/>
    <mergeCell ref="B5:Q5"/>
    <mergeCell ref="R5:AG5"/>
    <mergeCell ref="AH5:AW5"/>
    <mergeCell ref="B6:M6"/>
    <mergeCell ref="N6:Q6"/>
    <mergeCell ref="R6:AC6"/>
    <mergeCell ref="AD6:AG6"/>
    <mergeCell ref="AH6:AS6"/>
    <mergeCell ref="AT6:AW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4BEB7-3381-4F3A-9177-7FA2D19A2546}">
  <dimension ref="A1:AW35"/>
  <sheetViews>
    <sheetView workbookViewId="0">
      <selection activeCell="I18" sqref="I18"/>
    </sheetView>
  </sheetViews>
  <sheetFormatPr defaultColWidth="8.85546875" defaultRowHeight="12.75" customHeight="1"/>
  <cols>
    <col min="1" max="1" width="23.85546875" style="42" customWidth="1"/>
    <col min="2" max="4" width="11" style="42" customWidth="1"/>
    <col min="5" max="5" width="18.7109375" style="42" customWidth="1"/>
    <col min="6" max="8" width="12.42578125" style="42" customWidth="1"/>
    <col min="9" max="9" width="19.28515625" style="42" customWidth="1"/>
    <col min="10" max="16384" width="8.85546875" style="42"/>
  </cols>
  <sheetData>
    <row r="1" spans="1:11" ht="52.5" customHeight="1">
      <c r="A1" s="507" t="s">
        <v>363</v>
      </c>
      <c r="B1" s="507"/>
      <c r="C1" s="507"/>
      <c r="D1" s="507"/>
      <c r="E1" s="507"/>
      <c r="F1" s="508"/>
      <c r="G1" s="508"/>
      <c r="H1" s="508"/>
      <c r="I1" s="508"/>
      <c r="J1" s="46"/>
      <c r="K1" s="46"/>
    </row>
    <row r="2" spans="1:11" s="221" customFormat="1" ht="16.149999999999999">
      <c r="A2" s="509" t="s">
        <v>115</v>
      </c>
      <c r="B2" s="511" t="s">
        <v>118</v>
      </c>
      <c r="C2" s="512"/>
      <c r="D2" s="512"/>
      <c r="E2" s="512"/>
      <c r="F2" s="513" t="s">
        <v>119</v>
      </c>
      <c r="G2" s="513"/>
      <c r="H2" s="513"/>
      <c r="I2" s="514"/>
      <c r="J2" s="50"/>
      <c r="K2" s="50"/>
    </row>
    <row r="3" spans="1:11" s="221" customFormat="1" ht="16.149999999999999">
      <c r="A3" s="509"/>
      <c r="B3" s="515" t="s">
        <v>343</v>
      </c>
      <c r="C3" s="515"/>
      <c r="D3" s="515"/>
      <c r="E3" s="215" t="s">
        <v>344</v>
      </c>
      <c r="F3" s="516" t="s">
        <v>343</v>
      </c>
      <c r="G3" s="516"/>
      <c r="H3" s="516"/>
      <c r="I3" s="215" t="s">
        <v>344</v>
      </c>
      <c r="J3" s="50"/>
      <c r="K3" s="50"/>
    </row>
    <row r="4" spans="1:11" ht="32.450000000000003">
      <c r="A4" s="510"/>
      <c r="B4" s="209" t="s">
        <v>117</v>
      </c>
      <c r="C4" s="209" t="s">
        <v>345</v>
      </c>
      <c r="D4" s="209" t="s">
        <v>346</v>
      </c>
      <c r="E4" s="209" t="s">
        <v>356</v>
      </c>
      <c r="F4" s="209" t="s">
        <v>117</v>
      </c>
      <c r="G4" s="209" t="s">
        <v>345</v>
      </c>
      <c r="H4" s="209" t="s">
        <v>346</v>
      </c>
      <c r="I4" s="209" t="s">
        <v>356</v>
      </c>
      <c r="J4" s="46"/>
      <c r="K4" s="46"/>
    </row>
    <row r="5" spans="1:11" s="190" customFormat="1" ht="16.149999999999999">
      <c r="A5" s="86" t="s">
        <v>231</v>
      </c>
      <c r="B5" s="224">
        <v>95.7</v>
      </c>
      <c r="C5" s="224">
        <v>96.5</v>
      </c>
      <c r="D5" s="224">
        <v>94.8</v>
      </c>
      <c r="E5" s="224">
        <v>90.9</v>
      </c>
      <c r="F5" s="224">
        <v>94.5</v>
      </c>
      <c r="G5" s="224">
        <v>95.7</v>
      </c>
      <c r="H5" s="224">
        <v>92.9</v>
      </c>
      <c r="I5" s="224">
        <v>86.9</v>
      </c>
      <c r="J5" s="188"/>
      <c r="K5" s="188"/>
    </row>
    <row r="6" spans="1:11" ht="16.149999999999999">
      <c r="A6" s="83" t="s">
        <v>124</v>
      </c>
      <c r="B6" s="91">
        <v>94.2</v>
      </c>
      <c r="C6" s="91">
        <v>95.1</v>
      </c>
      <c r="D6" s="91">
        <v>93.2</v>
      </c>
      <c r="E6" s="91">
        <v>93.2</v>
      </c>
      <c r="F6" s="91">
        <v>92.9</v>
      </c>
      <c r="G6" s="91">
        <v>93.9</v>
      </c>
      <c r="H6" s="91">
        <v>91.5</v>
      </c>
      <c r="I6" s="91">
        <v>91.1</v>
      </c>
      <c r="J6" s="46"/>
      <c r="K6" s="46"/>
    </row>
    <row r="7" spans="1:11" ht="16.149999999999999">
      <c r="A7" s="83" t="s">
        <v>125</v>
      </c>
      <c r="B7" s="91">
        <v>93.8</v>
      </c>
      <c r="C7" s="91">
        <v>94.5</v>
      </c>
      <c r="D7" s="91">
        <v>93</v>
      </c>
      <c r="E7" s="91">
        <v>89.5</v>
      </c>
      <c r="F7" s="91">
        <v>92.3</v>
      </c>
      <c r="G7" s="91">
        <v>93.4</v>
      </c>
      <c r="H7" s="91">
        <v>90.9</v>
      </c>
      <c r="I7" s="91">
        <v>86.6</v>
      </c>
      <c r="J7" s="46"/>
      <c r="K7" s="46"/>
    </row>
    <row r="8" spans="1:11" ht="16.149999999999999">
      <c r="A8" s="83" t="s">
        <v>126</v>
      </c>
      <c r="B8" s="91">
        <v>97.3</v>
      </c>
      <c r="C8" s="91">
        <v>97.9</v>
      </c>
      <c r="D8" s="91">
        <v>96.6</v>
      </c>
      <c r="E8" s="91">
        <v>92.7</v>
      </c>
      <c r="F8" s="91">
        <v>96.4</v>
      </c>
      <c r="G8" s="91">
        <v>97.4</v>
      </c>
      <c r="H8" s="91">
        <v>95.1</v>
      </c>
      <c r="I8" s="91">
        <v>88.5</v>
      </c>
      <c r="J8" s="46"/>
      <c r="K8" s="46"/>
    </row>
    <row r="9" spans="1:11" ht="16.149999999999999">
      <c r="A9" s="83" t="s">
        <v>127</v>
      </c>
      <c r="B9" s="91">
        <v>96.9</v>
      </c>
      <c r="C9" s="91">
        <v>98.3</v>
      </c>
      <c r="D9" s="91">
        <v>95.1</v>
      </c>
      <c r="E9" s="91">
        <v>87.7</v>
      </c>
      <c r="F9" s="91">
        <v>95.5</v>
      </c>
      <c r="G9" s="91">
        <v>97.8</v>
      </c>
      <c r="H9" s="91">
        <v>92.7</v>
      </c>
      <c r="I9" s="91">
        <v>80.8</v>
      </c>
      <c r="J9" s="46"/>
      <c r="K9" s="46"/>
    </row>
    <row r="10" spans="1:11" ht="16.149999999999999">
      <c r="A10" s="83" t="s">
        <v>128</v>
      </c>
      <c r="B10" s="91">
        <v>95.4</v>
      </c>
      <c r="C10" s="91">
        <v>96.2</v>
      </c>
      <c r="D10" s="91">
        <v>94.5</v>
      </c>
      <c r="E10" s="91">
        <v>89.9</v>
      </c>
      <c r="F10" s="91">
        <v>93.9</v>
      </c>
      <c r="G10" s="91">
        <v>95.3</v>
      </c>
      <c r="H10" s="91">
        <v>92.1</v>
      </c>
      <c r="I10" s="91">
        <v>83.9</v>
      </c>
      <c r="J10" s="46"/>
      <c r="K10" s="46"/>
    </row>
    <row r="11" spans="1:11" ht="16.149999999999999">
      <c r="A11" s="41" t="s">
        <v>263</v>
      </c>
      <c r="B11" s="41"/>
      <c r="C11" s="41"/>
      <c r="D11" s="41"/>
      <c r="E11" s="41"/>
      <c r="F11" s="41"/>
      <c r="G11" s="41"/>
      <c r="H11" s="41"/>
      <c r="I11" s="41"/>
      <c r="J11" s="46"/>
      <c r="K11" s="46"/>
    </row>
    <row r="12" spans="1:11" ht="16.149999999999999">
      <c r="A12" s="41" t="s">
        <v>364</v>
      </c>
      <c r="J12" s="46"/>
      <c r="K12" s="46"/>
    </row>
    <row r="13" spans="1:11" ht="16.149999999999999">
      <c r="A13" s="42" t="s">
        <v>365</v>
      </c>
      <c r="F13" s="46"/>
      <c r="G13" s="46"/>
      <c r="H13" s="46"/>
      <c r="I13" s="46"/>
      <c r="J13" s="46"/>
      <c r="K13" s="46"/>
    </row>
    <row r="18" spans="1:49" ht="12.75" customHeight="1">
      <c r="A18" s="136"/>
    </row>
    <row r="20" spans="1:49" ht="12.75" hidden="1" customHeight="1">
      <c r="A20" s="199" t="s">
        <v>247</v>
      </c>
    </row>
    <row r="21" spans="1:49" ht="12.75" hidden="1" customHeight="1"/>
    <row r="22" spans="1:49" ht="12.75" hidden="1" customHeight="1"/>
    <row r="23" spans="1:49" ht="12.75" hidden="1" customHeight="1">
      <c r="A23" s="52" t="s">
        <v>366</v>
      </c>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row>
    <row r="24" spans="1:49" ht="12.75" hidden="1" customHeight="1">
      <c r="A24" s="485" t="s">
        <v>115</v>
      </c>
      <c r="B24" s="501" t="s">
        <v>117</v>
      </c>
      <c r="C24" s="502"/>
      <c r="D24" s="502"/>
      <c r="E24" s="502"/>
      <c r="F24" s="502"/>
      <c r="G24" s="502"/>
      <c r="H24" s="502"/>
      <c r="I24" s="502"/>
      <c r="J24" s="502"/>
      <c r="K24" s="502"/>
      <c r="L24" s="502"/>
      <c r="M24" s="502"/>
      <c r="N24" s="502"/>
      <c r="O24" s="502"/>
      <c r="P24" s="502"/>
      <c r="Q24" s="503"/>
      <c r="R24" s="501" t="s">
        <v>118</v>
      </c>
      <c r="S24" s="502"/>
      <c r="T24" s="502"/>
      <c r="U24" s="502"/>
      <c r="V24" s="502"/>
      <c r="W24" s="502"/>
      <c r="X24" s="502"/>
      <c r="Y24" s="502"/>
      <c r="Z24" s="502"/>
      <c r="AA24" s="502"/>
      <c r="AB24" s="502"/>
      <c r="AC24" s="502"/>
      <c r="AD24" s="502"/>
      <c r="AE24" s="502"/>
      <c r="AF24" s="502"/>
      <c r="AG24" s="503"/>
      <c r="AH24" s="501" t="s">
        <v>119</v>
      </c>
      <c r="AI24" s="502"/>
      <c r="AJ24" s="502"/>
      <c r="AK24" s="502"/>
      <c r="AL24" s="502"/>
      <c r="AM24" s="502"/>
      <c r="AN24" s="502"/>
      <c r="AO24" s="502"/>
      <c r="AP24" s="502"/>
      <c r="AQ24" s="502"/>
      <c r="AR24" s="502"/>
      <c r="AS24" s="502"/>
      <c r="AT24" s="502"/>
      <c r="AU24" s="502"/>
      <c r="AV24" s="502"/>
      <c r="AW24" s="503"/>
    </row>
    <row r="25" spans="1:49" ht="12.75" hidden="1" customHeight="1">
      <c r="A25" s="486"/>
      <c r="B25" s="504" t="s">
        <v>343</v>
      </c>
      <c r="C25" s="505"/>
      <c r="D25" s="505"/>
      <c r="E25" s="505"/>
      <c r="F25" s="505"/>
      <c r="G25" s="505"/>
      <c r="H25" s="505"/>
      <c r="I25" s="505"/>
      <c r="J25" s="505"/>
      <c r="K25" s="505"/>
      <c r="L25" s="505"/>
      <c r="M25" s="505"/>
      <c r="N25" s="506" t="s">
        <v>344</v>
      </c>
      <c r="O25" s="506"/>
      <c r="P25" s="506"/>
      <c r="Q25" s="506"/>
      <c r="R25" s="505" t="s">
        <v>343</v>
      </c>
      <c r="S25" s="505"/>
      <c r="T25" s="505"/>
      <c r="U25" s="505"/>
      <c r="V25" s="505"/>
      <c r="W25" s="505"/>
      <c r="X25" s="505"/>
      <c r="Y25" s="505"/>
      <c r="Z25" s="505"/>
      <c r="AA25" s="505"/>
      <c r="AB25" s="505"/>
      <c r="AC25" s="505"/>
      <c r="AD25" s="506" t="s">
        <v>344</v>
      </c>
      <c r="AE25" s="506"/>
      <c r="AF25" s="506"/>
      <c r="AG25" s="506"/>
      <c r="AH25" s="505" t="s">
        <v>343</v>
      </c>
      <c r="AI25" s="505"/>
      <c r="AJ25" s="505"/>
      <c r="AK25" s="505"/>
      <c r="AL25" s="505"/>
      <c r="AM25" s="505"/>
      <c r="AN25" s="505"/>
      <c r="AO25" s="505"/>
      <c r="AP25" s="505"/>
      <c r="AQ25" s="505"/>
      <c r="AR25" s="505"/>
      <c r="AS25" s="505"/>
      <c r="AT25" s="506" t="s">
        <v>344</v>
      </c>
      <c r="AU25" s="506"/>
      <c r="AV25" s="506"/>
      <c r="AW25" s="506"/>
    </row>
    <row r="26" spans="1:49" ht="12.75" hidden="1" customHeight="1">
      <c r="A26" s="487"/>
      <c r="B26" s="200" t="s">
        <v>117</v>
      </c>
      <c r="C26" s="201" t="s">
        <v>345</v>
      </c>
      <c r="D26" s="201" t="s">
        <v>346</v>
      </c>
      <c r="E26" s="201" t="s">
        <v>347</v>
      </c>
      <c r="F26" s="201" t="s">
        <v>348</v>
      </c>
      <c r="G26" s="201" t="s">
        <v>349</v>
      </c>
      <c r="H26" s="201" t="s">
        <v>350</v>
      </c>
      <c r="I26" s="201" t="s">
        <v>351</v>
      </c>
      <c r="J26" s="201" t="s">
        <v>352</v>
      </c>
      <c r="K26" s="201" t="s">
        <v>353</v>
      </c>
      <c r="L26" s="201" t="s">
        <v>354</v>
      </c>
      <c r="M26" s="201" t="s">
        <v>355</v>
      </c>
      <c r="N26" s="201" t="s">
        <v>356</v>
      </c>
      <c r="O26" s="201" t="s">
        <v>357</v>
      </c>
      <c r="P26" s="201" t="s">
        <v>358</v>
      </c>
      <c r="Q26" s="201" t="s">
        <v>359</v>
      </c>
      <c r="R26" s="201" t="s">
        <v>117</v>
      </c>
      <c r="S26" s="201" t="s">
        <v>345</v>
      </c>
      <c r="T26" s="201" t="s">
        <v>346</v>
      </c>
      <c r="U26" s="201" t="s">
        <v>347</v>
      </c>
      <c r="V26" s="201" t="s">
        <v>348</v>
      </c>
      <c r="W26" s="201" t="s">
        <v>349</v>
      </c>
      <c r="X26" s="201" t="s">
        <v>350</v>
      </c>
      <c r="Y26" s="201" t="s">
        <v>351</v>
      </c>
      <c r="Z26" s="201" t="s">
        <v>352</v>
      </c>
      <c r="AA26" s="201" t="s">
        <v>353</v>
      </c>
      <c r="AB26" s="201" t="s">
        <v>354</v>
      </c>
      <c r="AC26" s="201" t="s">
        <v>355</v>
      </c>
      <c r="AD26" s="201" t="s">
        <v>356</v>
      </c>
      <c r="AE26" s="201" t="s">
        <v>357</v>
      </c>
      <c r="AF26" s="201" t="s">
        <v>358</v>
      </c>
      <c r="AG26" s="201" t="s">
        <v>359</v>
      </c>
      <c r="AH26" s="201" t="s">
        <v>117</v>
      </c>
      <c r="AI26" s="201" t="s">
        <v>345</v>
      </c>
      <c r="AJ26" s="201" t="s">
        <v>346</v>
      </c>
      <c r="AK26" s="201" t="s">
        <v>347</v>
      </c>
      <c r="AL26" s="201" t="s">
        <v>348</v>
      </c>
      <c r="AM26" s="201" t="s">
        <v>349</v>
      </c>
      <c r="AN26" s="201" t="s">
        <v>350</v>
      </c>
      <c r="AO26" s="201" t="s">
        <v>351</v>
      </c>
      <c r="AP26" s="201" t="s">
        <v>352</v>
      </c>
      <c r="AQ26" s="201" t="s">
        <v>353</v>
      </c>
      <c r="AR26" s="201" t="s">
        <v>354</v>
      </c>
      <c r="AS26" s="201" t="s">
        <v>355</v>
      </c>
      <c r="AT26" s="201" t="s">
        <v>356</v>
      </c>
      <c r="AU26" s="201" t="s">
        <v>357</v>
      </c>
      <c r="AV26" s="201" t="s">
        <v>358</v>
      </c>
      <c r="AW26" s="201" t="s">
        <v>359</v>
      </c>
    </row>
    <row r="27" spans="1:49" ht="12.75" hidden="1" customHeight="1">
      <c r="A27" s="206" t="s">
        <v>231</v>
      </c>
      <c r="B27" s="223">
        <v>95.1</v>
      </c>
      <c r="C27" s="223">
        <v>96.1</v>
      </c>
      <c r="D27" s="223">
        <v>93.8</v>
      </c>
      <c r="E27" s="223">
        <v>95.9</v>
      </c>
      <c r="F27" s="223">
        <v>96.4</v>
      </c>
      <c r="G27" s="223">
        <v>96.3</v>
      </c>
      <c r="H27" s="223">
        <v>96.7</v>
      </c>
      <c r="I27" s="223">
        <v>95.1</v>
      </c>
      <c r="J27" s="223">
        <v>94.7</v>
      </c>
      <c r="K27" s="223">
        <v>94.5</v>
      </c>
      <c r="L27" s="223">
        <v>94.9</v>
      </c>
      <c r="M27" s="223">
        <v>90.7</v>
      </c>
      <c r="N27" s="223">
        <v>89</v>
      </c>
      <c r="O27" s="223">
        <v>87.3</v>
      </c>
      <c r="P27" s="223">
        <v>88.9</v>
      </c>
      <c r="Q27" s="223">
        <v>91.5</v>
      </c>
      <c r="R27" s="223">
        <v>95.7</v>
      </c>
      <c r="S27" s="223">
        <v>96.5</v>
      </c>
      <c r="T27" s="223">
        <v>94.8</v>
      </c>
      <c r="U27" s="223">
        <v>96.1</v>
      </c>
      <c r="V27" s="223">
        <v>96.7</v>
      </c>
      <c r="W27" s="223">
        <v>96.7</v>
      </c>
      <c r="X27" s="223">
        <v>97.2</v>
      </c>
      <c r="Y27" s="223">
        <v>95.9</v>
      </c>
      <c r="Z27" s="223">
        <v>95.8</v>
      </c>
      <c r="AA27" s="223">
        <v>95.5</v>
      </c>
      <c r="AB27" s="223">
        <v>95.8</v>
      </c>
      <c r="AC27" s="223">
        <v>92</v>
      </c>
      <c r="AD27" s="223">
        <v>90.9</v>
      </c>
      <c r="AE27" s="223">
        <v>89.8</v>
      </c>
      <c r="AF27" s="223">
        <v>91</v>
      </c>
      <c r="AG27" s="223">
        <v>92.4</v>
      </c>
      <c r="AH27" s="223">
        <v>94.5</v>
      </c>
      <c r="AI27" s="223">
        <v>95.7</v>
      </c>
      <c r="AJ27" s="223">
        <v>92.9</v>
      </c>
      <c r="AK27" s="223">
        <v>95.7</v>
      </c>
      <c r="AL27" s="223">
        <v>96.2</v>
      </c>
      <c r="AM27" s="223">
        <v>95.9</v>
      </c>
      <c r="AN27" s="223">
        <v>96.3</v>
      </c>
      <c r="AO27" s="223">
        <v>94.4</v>
      </c>
      <c r="AP27" s="223">
        <v>93.8</v>
      </c>
      <c r="AQ27" s="223">
        <v>93.6</v>
      </c>
      <c r="AR27" s="223">
        <v>94.1</v>
      </c>
      <c r="AS27" s="223">
        <v>89.5</v>
      </c>
      <c r="AT27" s="223">
        <v>86.9</v>
      </c>
      <c r="AU27" s="223">
        <v>84.9</v>
      </c>
      <c r="AV27" s="223">
        <v>86.6</v>
      </c>
      <c r="AW27" s="223">
        <v>90.5</v>
      </c>
    </row>
    <row r="28" spans="1:49" ht="12.75" hidden="1" customHeight="1">
      <c r="A28" s="206" t="s">
        <v>124</v>
      </c>
      <c r="B28" s="223">
        <v>93.5</v>
      </c>
      <c r="C28" s="223">
        <v>94.5</v>
      </c>
      <c r="D28" s="223">
        <v>92.3</v>
      </c>
      <c r="E28" s="223">
        <v>95.5</v>
      </c>
      <c r="F28" s="223">
        <v>95.4</v>
      </c>
      <c r="G28" s="223">
        <v>94.8</v>
      </c>
      <c r="H28" s="223">
        <v>95.2</v>
      </c>
      <c r="I28" s="223">
        <v>91.7</v>
      </c>
      <c r="J28" s="223">
        <v>93.5</v>
      </c>
      <c r="K28" s="223">
        <v>93.1</v>
      </c>
      <c r="L28" s="223">
        <v>94</v>
      </c>
      <c r="M28" s="223">
        <v>88</v>
      </c>
      <c r="N28" s="223">
        <v>92.2</v>
      </c>
      <c r="O28" s="223">
        <v>89.8</v>
      </c>
      <c r="P28" s="223">
        <v>91.3</v>
      </c>
      <c r="Q28" s="223">
        <v>96.8</v>
      </c>
      <c r="R28" s="223">
        <v>94.2</v>
      </c>
      <c r="S28" s="223">
        <v>95.1</v>
      </c>
      <c r="T28" s="223">
        <v>93.2</v>
      </c>
      <c r="U28" s="223">
        <v>95.6</v>
      </c>
      <c r="V28" s="223">
        <v>95.7</v>
      </c>
      <c r="W28" s="223">
        <v>95.3</v>
      </c>
      <c r="X28" s="223">
        <v>95.9</v>
      </c>
      <c r="Y28" s="223">
        <v>92.9</v>
      </c>
      <c r="Z28" s="223">
        <v>94.5</v>
      </c>
      <c r="AA28" s="223">
        <v>94</v>
      </c>
      <c r="AB28" s="223">
        <v>94.7</v>
      </c>
      <c r="AC28" s="223">
        <v>89</v>
      </c>
      <c r="AD28" s="223">
        <v>93.2</v>
      </c>
      <c r="AE28" s="223">
        <v>91</v>
      </c>
      <c r="AF28" s="223">
        <v>92.3</v>
      </c>
      <c r="AG28" s="223">
        <v>97.3</v>
      </c>
      <c r="AH28" s="223">
        <v>92.9</v>
      </c>
      <c r="AI28" s="223">
        <v>93.9</v>
      </c>
      <c r="AJ28" s="223">
        <v>91.5</v>
      </c>
      <c r="AK28" s="223">
        <v>95.3</v>
      </c>
      <c r="AL28" s="223">
        <v>95.2</v>
      </c>
      <c r="AM28" s="223">
        <v>94.3</v>
      </c>
      <c r="AN28" s="223">
        <v>94.7</v>
      </c>
      <c r="AO28" s="223">
        <v>90.6</v>
      </c>
      <c r="AP28" s="223">
        <v>92.6</v>
      </c>
      <c r="AQ28" s="223">
        <v>92.3</v>
      </c>
      <c r="AR28" s="223">
        <v>93.3</v>
      </c>
      <c r="AS28" s="223">
        <v>86.9</v>
      </c>
      <c r="AT28" s="223">
        <v>91.1</v>
      </c>
      <c r="AU28" s="223">
        <v>88.6</v>
      </c>
      <c r="AV28" s="223">
        <v>90.3</v>
      </c>
      <c r="AW28" s="223">
        <v>96.1</v>
      </c>
    </row>
    <row r="29" spans="1:49" ht="12.75" hidden="1" customHeight="1">
      <c r="A29" s="206" t="s">
        <v>125</v>
      </c>
      <c r="B29" s="223">
        <v>93</v>
      </c>
      <c r="C29" s="223">
        <v>93.9</v>
      </c>
      <c r="D29" s="223">
        <v>91.9</v>
      </c>
      <c r="E29" s="223">
        <v>93</v>
      </c>
      <c r="F29" s="223">
        <v>94.3</v>
      </c>
      <c r="G29" s="223">
        <v>94.5</v>
      </c>
      <c r="H29" s="223">
        <v>94.9</v>
      </c>
      <c r="I29" s="223">
        <v>92.8</v>
      </c>
      <c r="J29" s="223">
        <v>93.2</v>
      </c>
      <c r="K29" s="223">
        <v>92.9</v>
      </c>
      <c r="L29" s="223">
        <v>93.8</v>
      </c>
      <c r="M29" s="223">
        <v>86.9</v>
      </c>
      <c r="N29" s="223">
        <v>88.1</v>
      </c>
      <c r="O29" s="223">
        <v>89.3</v>
      </c>
      <c r="P29" s="223">
        <v>90</v>
      </c>
      <c r="Q29" s="223">
        <v>83.7</v>
      </c>
      <c r="R29" s="223">
        <v>93.8</v>
      </c>
      <c r="S29" s="223">
        <v>94.5</v>
      </c>
      <c r="T29" s="223">
        <v>93</v>
      </c>
      <c r="U29" s="223">
        <v>93.3</v>
      </c>
      <c r="V29" s="223">
        <v>94.6</v>
      </c>
      <c r="W29" s="223">
        <v>95</v>
      </c>
      <c r="X29" s="223">
        <v>95.5</v>
      </c>
      <c r="Y29" s="223">
        <v>93.9</v>
      </c>
      <c r="Z29" s="223">
        <v>94.4</v>
      </c>
      <c r="AA29" s="223">
        <v>94.1</v>
      </c>
      <c r="AB29" s="223">
        <v>94.7</v>
      </c>
      <c r="AC29" s="223">
        <v>88.2</v>
      </c>
      <c r="AD29" s="223">
        <v>89.5</v>
      </c>
      <c r="AE29" s="223">
        <v>91</v>
      </c>
      <c r="AF29" s="223">
        <v>91.7</v>
      </c>
      <c r="AG29" s="223">
        <v>84.2</v>
      </c>
      <c r="AH29" s="223">
        <v>92.3</v>
      </c>
      <c r="AI29" s="223">
        <v>93.4</v>
      </c>
      <c r="AJ29" s="223">
        <v>90.9</v>
      </c>
      <c r="AK29" s="223">
        <v>92.7</v>
      </c>
      <c r="AL29" s="223">
        <v>94.1</v>
      </c>
      <c r="AM29" s="223">
        <v>94.1</v>
      </c>
      <c r="AN29" s="223">
        <v>94.3</v>
      </c>
      <c r="AO29" s="223">
        <v>91.7</v>
      </c>
      <c r="AP29" s="223">
        <v>92.1</v>
      </c>
      <c r="AQ29" s="223">
        <v>91.8</v>
      </c>
      <c r="AR29" s="223">
        <v>93</v>
      </c>
      <c r="AS29" s="223">
        <v>85.5</v>
      </c>
      <c r="AT29" s="223">
        <v>86.6</v>
      </c>
      <c r="AU29" s="223">
        <v>87.5</v>
      </c>
      <c r="AV29" s="223">
        <v>88.1</v>
      </c>
      <c r="AW29" s="223">
        <v>83</v>
      </c>
    </row>
    <row r="30" spans="1:49" ht="12.75" hidden="1" customHeight="1">
      <c r="A30" s="206" t="s">
        <v>126</v>
      </c>
      <c r="B30" s="223">
        <v>96.8</v>
      </c>
      <c r="C30" s="223">
        <v>97.6</v>
      </c>
      <c r="D30" s="223">
        <v>95.8</v>
      </c>
      <c r="E30" s="223">
        <v>97.2</v>
      </c>
      <c r="F30" s="223">
        <v>97.8</v>
      </c>
      <c r="G30" s="223">
        <v>97.8</v>
      </c>
      <c r="H30" s="223">
        <v>98.1</v>
      </c>
      <c r="I30" s="223">
        <v>97.3</v>
      </c>
      <c r="J30" s="223">
        <v>96.2</v>
      </c>
      <c r="K30" s="223">
        <v>96.3</v>
      </c>
      <c r="L30" s="223">
        <v>96.4</v>
      </c>
      <c r="M30" s="223">
        <v>94.3</v>
      </c>
      <c r="N30" s="223">
        <v>90.6</v>
      </c>
      <c r="O30" s="223">
        <v>88.1</v>
      </c>
      <c r="P30" s="223">
        <v>90.2</v>
      </c>
      <c r="Q30" s="223">
        <v>95</v>
      </c>
      <c r="R30" s="223">
        <v>97.3</v>
      </c>
      <c r="S30" s="223">
        <v>97.9</v>
      </c>
      <c r="T30" s="223">
        <v>96.6</v>
      </c>
      <c r="U30" s="223">
        <v>97.4</v>
      </c>
      <c r="V30" s="223">
        <v>97.9</v>
      </c>
      <c r="W30" s="223">
        <v>98</v>
      </c>
      <c r="X30" s="223">
        <v>98.4</v>
      </c>
      <c r="Y30" s="223">
        <v>97.7</v>
      </c>
      <c r="Z30" s="223">
        <v>97</v>
      </c>
      <c r="AA30" s="223">
        <v>97</v>
      </c>
      <c r="AB30" s="223">
        <v>97.1</v>
      </c>
      <c r="AC30" s="223">
        <v>95.4</v>
      </c>
      <c r="AD30" s="223">
        <v>92.7</v>
      </c>
      <c r="AE30" s="223">
        <v>90.7</v>
      </c>
      <c r="AF30" s="223">
        <v>92.3</v>
      </c>
      <c r="AG30" s="223">
        <v>95.9</v>
      </c>
      <c r="AH30" s="223">
        <v>96.4</v>
      </c>
      <c r="AI30" s="223">
        <v>97.4</v>
      </c>
      <c r="AJ30" s="223">
        <v>95.1</v>
      </c>
      <c r="AK30" s="223">
        <v>97</v>
      </c>
      <c r="AL30" s="223">
        <v>97.6</v>
      </c>
      <c r="AM30" s="223">
        <v>97.7</v>
      </c>
      <c r="AN30" s="223">
        <v>97.9</v>
      </c>
      <c r="AO30" s="223">
        <v>97</v>
      </c>
      <c r="AP30" s="223">
        <v>95.4</v>
      </c>
      <c r="AQ30" s="223">
        <v>95.6</v>
      </c>
      <c r="AR30" s="223">
        <v>95.7</v>
      </c>
      <c r="AS30" s="223">
        <v>93.3</v>
      </c>
      <c r="AT30" s="223">
        <v>88.5</v>
      </c>
      <c r="AU30" s="223">
        <v>85.5</v>
      </c>
      <c r="AV30" s="223">
        <v>88</v>
      </c>
      <c r="AW30" s="223">
        <v>93.9</v>
      </c>
    </row>
    <row r="31" spans="1:49" ht="12.75" hidden="1" customHeight="1">
      <c r="A31" s="206" t="s">
        <v>127</v>
      </c>
      <c r="B31" s="223">
        <v>96.2</v>
      </c>
      <c r="C31" s="223">
        <v>98</v>
      </c>
      <c r="D31" s="223">
        <v>93.9</v>
      </c>
      <c r="E31" s="223">
        <v>98.3</v>
      </c>
      <c r="F31" s="223">
        <v>98.1</v>
      </c>
      <c r="G31" s="223">
        <v>97.9</v>
      </c>
      <c r="H31" s="223">
        <v>98.5</v>
      </c>
      <c r="I31" s="223">
        <v>97.4</v>
      </c>
      <c r="J31" s="223">
        <v>95.5</v>
      </c>
      <c r="K31" s="223">
        <v>94.7</v>
      </c>
      <c r="L31" s="223">
        <v>94.6</v>
      </c>
      <c r="M31" s="223">
        <v>90.4</v>
      </c>
      <c r="N31" s="223">
        <v>84.4</v>
      </c>
      <c r="O31" s="223">
        <v>81.5</v>
      </c>
      <c r="P31" s="223">
        <v>82.4</v>
      </c>
      <c r="Q31" s="223">
        <v>91.2</v>
      </c>
      <c r="R31" s="223">
        <v>96.9</v>
      </c>
      <c r="S31" s="223">
        <v>98.3</v>
      </c>
      <c r="T31" s="223">
        <v>95.1</v>
      </c>
      <c r="U31" s="223">
        <v>98.4</v>
      </c>
      <c r="V31" s="223">
        <v>98.3</v>
      </c>
      <c r="W31" s="223">
        <v>98.1</v>
      </c>
      <c r="X31" s="223">
        <v>98.7</v>
      </c>
      <c r="Y31" s="223">
        <v>97.9</v>
      </c>
      <c r="Z31" s="223">
        <v>96.6</v>
      </c>
      <c r="AA31" s="223">
        <v>95.8</v>
      </c>
      <c r="AB31" s="223">
        <v>95.7</v>
      </c>
      <c r="AC31" s="223">
        <v>92.3</v>
      </c>
      <c r="AD31" s="223">
        <v>87.7</v>
      </c>
      <c r="AE31" s="223">
        <v>85.4</v>
      </c>
      <c r="AF31" s="223">
        <v>86.1</v>
      </c>
      <c r="AG31" s="223">
        <v>92.7</v>
      </c>
      <c r="AH31" s="223">
        <v>95.5</v>
      </c>
      <c r="AI31" s="223">
        <v>97.8</v>
      </c>
      <c r="AJ31" s="223">
        <v>92.7</v>
      </c>
      <c r="AK31" s="223">
        <v>98.3</v>
      </c>
      <c r="AL31" s="223">
        <v>97.9</v>
      </c>
      <c r="AM31" s="223">
        <v>97.6</v>
      </c>
      <c r="AN31" s="223">
        <v>98.3</v>
      </c>
      <c r="AO31" s="223">
        <v>97</v>
      </c>
      <c r="AP31" s="223">
        <v>94.6</v>
      </c>
      <c r="AQ31" s="223">
        <v>93.7</v>
      </c>
      <c r="AR31" s="223">
        <v>93.5</v>
      </c>
      <c r="AS31" s="223">
        <v>88.5</v>
      </c>
      <c r="AT31" s="223">
        <v>80.8</v>
      </c>
      <c r="AU31" s="223">
        <v>77.7</v>
      </c>
      <c r="AV31" s="223">
        <v>78.2</v>
      </c>
      <c r="AW31" s="223">
        <v>89.4</v>
      </c>
    </row>
    <row r="32" spans="1:49" ht="12.75" hidden="1" customHeight="1">
      <c r="A32" s="206" t="s">
        <v>128</v>
      </c>
      <c r="B32" s="223">
        <v>94.6</v>
      </c>
      <c r="C32" s="223">
        <v>95.7</v>
      </c>
      <c r="D32" s="223">
        <v>93.2</v>
      </c>
      <c r="E32" s="223">
        <v>96.1</v>
      </c>
      <c r="F32" s="223">
        <v>95.9</v>
      </c>
      <c r="G32" s="223">
        <v>95.1</v>
      </c>
      <c r="H32" s="223">
        <v>96.3</v>
      </c>
      <c r="I32" s="223">
        <v>95.3</v>
      </c>
      <c r="J32" s="223">
        <v>94.6</v>
      </c>
      <c r="K32" s="223">
        <v>93.4</v>
      </c>
      <c r="L32" s="223">
        <v>93.9</v>
      </c>
      <c r="M32" s="223">
        <v>91</v>
      </c>
      <c r="N32" s="223">
        <v>87</v>
      </c>
      <c r="O32" s="223">
        <v>83.8</v>
      </c>
      <c r="P32" s="223">
        <v>86.3</v>
      </c>
      <c r="Q32" s="223">
        <v>92.7</v>
      </c>
      <c r="R32" s="223">
        <v>95.4</v>
      </c>
      <c r="S32" s="223">
        <v>96.2</v>
      </c>
      <c r="T32" s="223">
        <v>94.5</v>
      </c>
      <c r="U32" s="223">
        <v>96.3</v>
      </c>
      <c r="V32" s="223">
        <v>96.2</v>
      </c>
      <c r="W32" s="223">
        <v>95.8</v>
      </c>
      <c r="X32" s="223">
        <v>96.9</v>
      </c>
      <c r="Y32" s="223">
        <v>96</v>
      </c>
      <c r="Z32" s="223">
        <v>95.6</v>
      </c>
      <c r="AA32" s="223">
        <v>94.7</v>
      </c>
      <c r="AB32" s="223">
        <v>94.9</v>
      </c>
      <c r="AC32" s="223">
        <v>92.6</v>
      </c>
      <c r="AD32" s="223">
        <v>89.9</v>
      </c>
      <c r="AE32" s="223">
        <v>87.3</v>
      </c>
      <c r="AF32" s="223">
        <v>89.2</v>
      </c>
      <c r="AG32" s="223">
        <v>94.3</v>
      </c>
      <c r="AH32" s="223">
        <v>93.9</v>
      </c>
      <c r="AI32" s="223">
        <v>95.3</v>
      </c>
      <c r="AJ32" s="223">
        <v>92.1</v>
      </c>
      <c r="AK32" s="223">
        <v>96</v>
      </c>
      <c r="AL32" s="223">
        <v>95.6</v>
      </c>
      <c r="AM32" s="223">
        <v>94.4</v>
      </c>
      <c r="AN32" s="223">
        <v>95.8</v>
      </c>
      <c r="AO32" s="223">
        <v>94.6</v>
      </c>
      <c r="AP32" s="223">
        <v>93.6</v>
      </c>
      <c r="AQ32" s="223">
        <v>92.2</v>
      </c>
      <c r="AR32" s="223">
        <v>92.9</v>
      </c>
      <c r="AS32" s="223">
        <v>89.3</v>
      </c>
      <c r="AT32" s="223">
        <v>83.9</v>
      </c>
      <c r="AU32" s="223">
        <v>80.5</v>
      </c>
      <c r="AV32" s="223">
        <v>83.2</v>
      </c>
      <c r="AW32" s="223">
        <v>90.9</v>
      </c>
    </row>
    <row r="33" spans="1:49" ht="12.75" hidden="1" customHeight="1">
      <c r="A33" s="41" t="s">
        <v>338</v>
      </c>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row>
    <row r="34" spans="1:49" ht="12.75" hidden="1" customHeight="1">
      <c r="A34" s="41" t="s">
        <v>367</v>
      </c>
    </row>
    <row r="35" spans="1:49" ht="12.75" customHeight="1">
      <c r="A35" s="46"/>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row>
  </sheetData>
  <mergeCells count="16">
    <mergeCell ref="A1:I1"/>
    <mergeCell ref="A2:A4"/>
    <mergeCell ref="B2:E2"/>
    <mergeCell ref="F2:I2"/>
    <mergeCell ref="B3:D3"/>
    <mergeCell ref="F3:H3"/>
    <mergeCell ref="A24:A26"/>
    <mergeCell ref="B24:Q24"/>
    <mergeCell ref="R24:AG24"/>
    <mergeCell ref="AH24:AW24"/>
    <mergeCell ref="B25:M25"/>
    <mergeCell ref="N25:Q25"/>
    <mergeCell ref="R25:AC25"/>
    <mergeCell ref="AD25:AG25"/>
    <mergeCell ref="AH25:AS25"/>
    <mergeCell ref="AT25:AW2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AC808-D99B-4DB5-8B15-3D4B021F23DD}">
  <dimension ref="A1:AW36"/>
  <sheetViews>
    <sheetView workbookViewId="0">
      <selection activeCell="F17" sqref="F17"/>
    </sheetView>
  </sheetViews>
  <sheetFormatPr defaultRowHeight="12.75" customHeight="1"/>
  <cols>
    <col min="1" max="1" width="26.7109375" customWidth="1"/>
    <col min="2" max="2" width="14.140625" customWidth="1"/>
    <col min="3" max="3" width="18.28515625" customWidth="1"/>
    <col min="4" max="4" width="18.140625" customWidth="1"/>
    <col min="5" max="5" width="16.85546875" customWidth="1"/>
    <col min="6" max="6" width="15.28515625" customWidth="1"/>
    <col min="7" max="7" width="18.28515625" customWidth="1"/>
    <col min="8" max="8" width="18.42578125" customWidth="1"/>
    <col min="9" max="9" width="18.7109375" customWidth="1"/>
  </cols>
  <sheetData>
    <row r="1" spans="1:9" ht="45" customHeight="1">
      <c r="A1" s="519" t="s">
        <v>368</v>
      </c>
      <c r="B1" s="519"/>
      <c r="C1" s="519"/>
      <c r="D1" s="519"/>
      <c r="E1" s="519"/>
      <c r="F1" s="519"/>
      <c r="G1" s="519"/>
      <c r="H1" s="519"/>
      <c r="I1" s="519"/>
    </row>
    <row r="2" spans="1:9" ht="16.149999999999999">
      <c r="A2" s="520" t="s">
        <v>115</v>
      </c>
      <c r="B2" s="496" t="s">
        <v>118</v>
      </c>
      <c r="C2" s="496"/>
      <c r="D2" s="496"/>
      <c r="E2" s="521"/>
      <c r="F2" s="522" t="s">
        <v>119</v>
      </c>
      <c r="G2" s="522"/>
      <c r="H2" s="522"/>
      <c r="I2" s="523"/>
    </row>
    <row r="3" spans="1:9" ht="16.149999999999999">
      <c r="A3" s="509"/>
      <c r="B3" s="499" t="s">
        <v>343</v>
      </c>
      <c r="C3" s="499"/>
      <c r="D3" s="499"/>
      <c r="E3" s="225" t="s">
        <v>344</v>
      </c>
      <c r="F3" s="499" t="s">
        <v>343</v>
      </c>
      <c r="G3" s="499"/>
      <c r="H3" s="499"/>
      <c r="I3" s="225" t="s">
        <v>344</v>
      </c>
    </row>
    <row r="4" spans="1:9" ht="16.149999999999999">
      <c r="A4" s="510"/>
      <c r="B4" s="209" t="s">
        <v>117</v>
      </c>
      <c r="C4" s="209" t="s">
        <v>345</v>
      </c>
      <c r="D4" s="209" t="s">
        <v>346</v>
      </c>
      <c r="E4" s="209" t="s">
        <v>356</v>
      </c>
      <c r="F4" s="209" t="s">
        <v>117</v>
      </c>
      <c r="G4" s="209" t="s">
        <v>345</v>
      </c>
      <c r="H4" s="209" t="s">
        <v>346</v>
      </c>
      <c r="I4" s="209" t="s">
        <v>356</v>
      </c>
    </row>
    <row r="5" spans="1:9" s="97" customFormat="1" ht="16.149999999999999">
      <c r="A5" s="86" t="s">
        <v>231</v>
      </c>
      <c r="B5" s="227">
        <v>2</v>
      </c>
      <c r="C5" s="227">
        <v>2</v>
      </c>
      <c r="D5" s="227">
        <v>2</v>
      </c>
      <c r="E5" s="227">
        <v>3.5</v>
      </c>
      <c r="F5" s="227">
        <v>2.5</v>
      </c>
      <c r="G5" s="227">
        <v>2.4</v>
      </c>
      <c r="H5" s="227">
        <v>2.6</v>
      </c>
      <c r="I5" s="227">
        <v>4.4000000000000004</v>
      </c>
    </row>
    <row r="6" spans="1:9" ht="16.149999999999999">
      <c r="A6" s="83" t="s">
        <v>124</v>
      </c>
      <c r="B6" s="226">
        <v>2.8</v>
      </c>
      <c r="C6" s="226">
        <v>2.9</v>
      </c>
      <c r="D6" s="226">
        <v>2.7</v>
      </c>
      <c r="E6" s="226">
        <v>2.7</v>
      </c>
      <c r="F6" s="226">
        <v>3.4</v>
      </c>
      <c r="G6" s="226">
        <v>3.5</v>
      </c>
      <c r="H6" s="226">
        <v>3.3</v>
      </c>
      <c r="I6" s="226">
        <v>3.4</v>
      </c>
    </row>
    <row r="7" spans="1:9" ht="16.149999999999999">
      <c r="A7" s="83" t="s">
        <v>125</v>
      </c>
      <c r="B7" s="226">
        <v>2.9</v>
      </c>
      <c r="C7" s="226">
        <v>3.1</v>
      </c>
      <c r="D7" s="226">
        <v>2.6</v>
      </c>
      <c r="E7" s="226">
        <v>5.3</v>
      </c>
      <c r="F7" s="226">
        <v>3.5</v>
      </c>
      <c r="G7" s="226">
        <v>3.7</v>
      </c>
      <c r="H7" s="226">
        <v>3.2</v>
      </c>
      <c r="I7" s="226">
        <v>5.5</v>
      </c>
    </row>
    <row r="8" spans="1:9" ht="16.149999999999999">
      <c r="A8" s="83" t="s">
        <v>126</v>
      </c>
      <c r="B8" s="226">
        <v>1.2</v>
      </c>
      <c r="C8" s="226">
        <v>1.2</v>
      </c>
      <c r="D8" s="226">
        <v>1.4</v>
      </c>
      <c r="E8" s="226">
        <v>2.2999999999999998</v>
      </c>
      <c r="F8" s="226">
        <v>1.6</v>
      </c>
      <c r="G8" s="226">
        <v>1.4</v>
      </c>
      <c r="H8" s="226">
        <v>1.9</v>
      </c>
      <c r="I8" s="226">
        <v>3.2</v>
      </c>
    </row>
    <row r="9" spans="1:9" ht="16.149999999999999">
      <c r="A9" s="83" t="s">
        <v>127</v>
      </c>
      <c r="B9" s="226">
        <v>1.4</v>
      </c>
      <c r="C9" s="226">
        <v>1.1000000000000001</v>
      </c>
      <c r="D9" s="226">
        <v>1.7</v>
      </c>
      <c r="E9" s="226">
        <v>3.6</v>
      </c>
      <c r="F9" s="226">
        <v>1.9</v>
      </c>
      <c r="G9" s="226">
        <v>1.4</v>
      </c>
      <c r="H9" s="226">
        <v>2.4</v>
      </c>
      <c r="I9" s="226">
        <v>5.0999999999999996</v>
      </c>
    </row>
    <row r="10" spans="1:9" ht="16.149999999999999">
      <c r="A10" s="83" t="s">
        <v>128</v>
      </c>
      <c r="B10" s="226">
        <v>2.2999999999999998</v>
      </c>
      <c r="C10" s="226">
        <v>2.2000000000000002</v>
      </c>
      <c r="D10" s="226">
        <v>2.4</v>
      </c>
      <c r="E10" s="226">
        <v>4.4000000000000004</v>
      </c>
      <c r="F10" s="226">
        <v>3.1</v>
      </c>
      <c r="G10" s="226">
        <v>2.9</v>
      </c>
      <c r="H10" s="226">
        <v>3.3</v>
      </c>
      <c r="I10" s="226">
        <v>6.4</v>
      </c>
    </row>
    <row r="11" spans="1:9" ht="16.149999999999999">
      <c r="A11" s="41" t="s">
        <v>263</v>
      </c>
      <c r="B11" s="49"/>
      <c r="C11" s="49"/>
      <c r="D11" s="49"/>
      <c r="E11" s="49"/>
      <c r="F11" s="49"/>
      <c r="G11" s="49"/>
      <c r="H11" s="49"/>
      <c r="I11" s="49"/>
    </row>
    <row r="12" spans="1:9" ht="13.15">
      <c r="A12" s="41" t="s">
        <v>369</v>
      </c>
      <c r="B12" s="41"/>
      <c r="C12" s="41"/>
      <c r="D12" s="41"/>
      <c r="E12" s="41"/>
      <c r="F12" s="41"/>
      <c r="G12" s="41"/>
      <c r="H12" s="41"/>
      <c r="I12" s="41"/>
    </row>
    <row r="13" spans="1:9" ht="12.75" customHeight="1">
      <c r="A13" s="518" t="s">
        <v>365</v>
      </c>
      <c r="B13" s="518"/>
      <c r="C13" s="518"/>
      <c r="D13" s="518"/>
      <c r="E13" s="518"/>
      <c r="F13" s="518"/>
      <c r="G13" s="518"/>
      <c r="H13" s="518"/>
      <c r="I13" s="518"/>
    </row>
    <row r="17" spans="1:49" s="392" customFormat="1" ht="28.5" customHeight="1">
      <c r="F17" s="393"/>
    </row>
    <row r="20" spans="1:49" ht="12.75" customHeight="1">
      <c r="A20" s="136"/>
    </row>
    <row r="22" spans="1:49" ht="12.75" customHeight="1">
      <c r="A22" s="42"/>
    </row>
    <row r="23" spans="1:49" ht="12.75" hidden="1" customHeight="1">
      <c r="A23" s="199" t="s">
        <v>247</v>
      </c>
    </row>
    <row r="24" spans="1:49" ht="12.75" hidden="1" customHeight="1"/>
    <row r="25" spans="1:49" s="42" customFormat="1" ht="16.149999999999999" hidden="1">
      <c r="A25" s="52" t="s">
        <v>370</v>
      </c>
      <c r="B25" s="161"/>
      <c r="C25" s="161"/>
      <c r="D25" s="161"/>
      <c r="E25" s="161"/>
      <c r="F25" s="161"/>
      <c r="G25" s="161"/>
      <c r="H25" s="161"/>
      <c r="I25" s="161"/>
      <c r="J25" s="161"/>
      <c r="K25" s="161"/>
      <c r="L25" s="161"/>
      <c r="M25" s="161"/>
      <c r="N25" s="161"/>
      <c r="O25" s="161"/>
      <c r="P25" s="161"/>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2"/>
      <c r="AW25" s="52"/>
    </row>
    <row r="26" spans="1:49" s="42" customFormat="1" ht="12.75" hidden="1" customHeight="1">
      <c r="A26" s="485" t="s">
        <v>115</v>
      </c>
      <c r="B26" s="635" t="s">
        <v>117</v>
      </c>
      <c r="C26" s="636"/>
      <c r="D26" s="636"/>
      <c r="E26" s="636"/>
      <c r="F26" s="636"/>
      <c r="G26" s="636"/>
      <c r="H26" s="636"/>
      <c r="I26" s="636"/>
      <c r="J26" s="636"/>
      <c r="K26" s="636"/>
      <c r="L26" s="636"/>
      <c r="M26" s="636"/>
      <c r="N26" s="636"/>
      <c r="O26" s="636"/>
      <c r="P26" s="636"/>
      <c r="Q26" s="636"/>
      <c r="R26" s="636" t="s">
        <v>118</v>
      </c>
      <c r="S26" s="636"/>
      <c r="T26" s="636"/>
      <c r="U26" s="636"/>
      <c r="V26" s="636"/>
      <c r="W26" s="636"/>
      <c r="X26" s="636"/>
      <c r="Y26" s="636"/>
      <c r="Z26" s="636"/>
      <c r="AA26" s="636"/>
      <c r="AB26" s="636"/>
      <c r="AC26" s="636"/>
      <c r="AD26" s="636"/>
      <c r="AE26" s="636"/>
      <c r="AF26" s="636"/>
      <c r="AG26" s="637"/>
      <c r="AH26" s="501" t="s">
        <v>119</v>
      </c>
      <c r="AI26" s="502"/>
      <c r="AJ26" s="502"/>
      <c r="AK26" s="502"/>
      <c r="AL26" s="502"/>
      <c r="AM26" s="502"/>
      <c r="AN26" s="502"/>
      <c r="AO26" s="502"/>
      <c r="AP26" s="502"/>
      <c r="AQ26" s="502"/>
      <c r="AR26" s="502"/>
      <c r="AS26" s="502"/>
      <c r="AT26" s="502"/>
      <c r="AU26" s="502"/>
      <c r="AV26" s="502"/>
      <c r="AW26" s="503"/>
    </row>
    <row r="27" spans="1:49" s="42" customFormat="1" ht="12.75" hidden="1" customHeight="1">
      <c r="A27" s="486"/>
      <c r="B27" s="638" t="s">
        <v>343</v>
      </c>
      <c r="C27" s="639"/>
      <c r="D27" s="639"/>
      <c r="E27" s="639"/>
      <c r="F27" s="639"/>
      <c r="G27" s="639"/>
      <c r="H27" s="639"/>
      <c r="I27" s="639"/>
      <c r="J27" s="639"/>
      <c r="K27" s="639"/>
      <c r="L27" s="639"/>
      <c r="M27" s="639"/>
      <c r="N27" s="517" t="s">
        <v>344</v>
      </c>
      <c r="O27" s="517"/>
      <c r="P27" s="517"/>
      <c r="Q27" s="517"/>
      <c r="R27" s="639" t="s">
        <v>343</v>
      </c>
      <c r="S27" s="639"/>
      <c r="T27" s="639"/>
      <c r="U27" s="639"/>
      <c r="V27" s="639"/>
      <c r="W27" s="639"/>
      <c r="X27" s="639"/>
      <c r="Y27" s="639"/>
      <c r="Z27" s="639"/>
      <c r="AA27" s="639"/>
      <c r="AB27" s="639"/>
      <c r="AC27" s="639"/>
      <c r="AD27" s="517" t="s">
        <v>344</v>
      </c>
      <c r="AE27" s="517"/>
      <c r="AF27" s="517"/>
      <c r="AG27" s="517"/>
      <c r="AH27" s="639" t="s">
        <v>343</v>
      </c>
      <c r="AI27" s="639"/>
      <c r="AJ27" s="639"/>
      <c r="AK27" s="639"/>
      <c r="AL27" s="639"/>
      <c r="AM27" s="639"/>
      <c r="AN27" s="639"/>
      <c r="AO27" s="639"/>
      <c r="AP27" s="639"/>
      <c r="AQ27" s="639"/>
      <c r="AR27" s="639"/>
      <c r="AS27" s="639"/>
      <c r="AT27" s="517" t="s">
        <v>344</v>
      </c>
      <c r="AU27" s="517"/>
      <c r="AV27" s="517"/>
      <c r="AW27" s="517"/>
    </row>
    <row r="28" spans="1:49" s="42" customFormat="1" ht="12.75" hidden="1" customHeight="1">
      <c r="A28" s="487"/>
      <c r="B28" s="201" t="s">
        <v>117</v>
      </c>
      <c r="C28" s="201" t="s">
        <v>345</v>
      </c>
      <c r="D28" s="201" t="s">
        <v>346</v>
      </c>
      <c r="E28" s="201" t="s">
        <v>347</v>
      </c>
      <c r="F28" s="201" t="s">
        <v>348</v>
      </c>
      <c r="G28" s="201" t="s">
        <v>349</v>
      </c>
      <c r="H28" s="201" t="s">
        <v>350</v>
      </c>
      <c r="I28" s="201" t="s">
        <v>351</v>
      </c>
      <c r="J28" s="201" t="s">
        <v>352</v>
      </c>
      <c r="K28" s="201" t="s">
        <v>353</v>
      </c>
      <c r="L28" s="201" t="s">
        <v>354</v>
      </c>
      <c r="M28" s="201" t="s">
        <v>355</v>
      </c>
      <c r="N28" s="201" t="s">
        <v>356</v>
      </c>
      <c r="O28" s="201" t="s">
        <v>357</v>
      </c>
      <c r="P28" s="201" t="s">
        <v>358</v>
      </c>
      <c r="Q28" s="201" t="s">
        <v>359</v>
      </c>
      <c r="R28" s="201" t="s">
        <v>117</v>
      </c>
      <c r="S28" s="201" t="s">
        <v>345</v>
      </c>
      <c r="T28" s="201" t="s">
        <v>346</v>
      </c>
      <c r="U28" s="201" t="s">
        <v>347</v>
      </c>
      <c r="V28" s="201" t="s">
        <v>348</v>
      </c>
      <c r="W28" s="201" t="s">
        <v>349</v>
      </c>
      <c r="X28" s="201" t="s">
        <v>350</v>
      </c>
      <c r="Y28" s="201" t="s">
        <v>351</v>
      </c>
      <c r="Z28" s="201" t="s">
        <v>352</v>
      </c>
      <c r="AA28" s="201" t="s">
        <v>353</v>
      </c>
      <c r="AB28" s="201" t="s">
        <v>354</v>
      </c>
      <c r="AC28" s="201" t="s">
        <v>355</v>
      </c>
      <c r="AD28" s="201" t="s">
        <v>356</v>
      </c>
      <c r="AE28" s="201" t="s">
        <v>357</v>
      </c>
      <c r="AF28" s="201" t="s">
        <v>358</v>
      </c>
      <c r="AG28" s="201" t="s">
        <v>359</v>
      </c>
      <c r="AH28" s="201" t="s">
        <v>117</v>
      </c>
      <c r="AI28" s="201" t="s">
        <v>345</v>
      </c>
      <c r="AJ28" s="201" t="s">
        <v>346</v>
      </c>
      <c r="AK28" s="201" t="s">
        <v>347</v>
      </c>
      <c r="AL28" s="201" t="s">
        <v>348</v>
      </c>
      <c r="AM28" s="201" t="s">
        <v>349</v>
      </c>
      <c r="AN28" s="201" t="s">
        <v>350</v>
      </c>
      <c r="AO28" s="201" t="s">
        <v>351</v>
      </c>
      <c r="AP28" s="201" t="s">
        <v>352</v>
      </c>
      <c r="AQ28" s="201" t="s">
        <v>353</v>
      </c>
      <c r="AR28" s="201" t="s">
        <v>354</v>
      </c>
      <c r="AS28" s="201" t="s">
        <v>355</v>
      </c>
      <c r="AT28" s="201" t="s">
        <v>356</v>
      </c>
      <c r="AU28" s="201" t="s">
        <v>357</v>
      </c>
      <c r="AV28" s="201" t="s">
        <v>358</v>
      </c>
      <c r="AW28" s="201" t="s">
        <v>359</v>
      </c>
    </row>
    <row r="29" spans="1:49" s="42" customFormat="1" ht="12.75" hidden="1" customHeight="1">
      <c r="A29" s="206" t="s">
        <v>231</v>
      </c>
      <c r="B29" s="222">
        <v>2.2999999999999998</v>
      </c>
      <c r="C29" s="222">
        <v>2.2000000000000002</v>
      </c>
      <c r="D29" s="222">
        <v>2.2999999999999998</v>
      </c>
      <c r="E29" s="222">
        <v>2.5</v>
      </c>
      <c r="F29" s="222">
        <v>2.1</v>
      </c>
      <c r="G29" s="222">
        <v>2.4</v>
      </c>
      <c r="H29" s="222">
        <v>2</v>
      </c>
      <c r="I29" s="222">
        <v>2.1</v>
      </c>
      <c r="J29" s="222">
        <v>2.6</v>
      </c>
      <c r="K29" s="222">
        <v>2.2999999999999998</v>
      </c>
      <c r="L29" s="222">
        <v>1.9</v>
      </c>
      <c r="M29" s="222">
        <v>2.4</v>
      </c>
      <c r="N29" s="222">
        <v>3.9</v>
      </c>
      <c r="O29" s="222">
        <v>4.0999999999999996</v>
      </c>
      <c r="P29" s="222">
        <v>2.4</v>
      </c>
      <c r="Q29" s="222">
        <v>5.6</v>
      </c>
      <c r="R29" s="222">
        <v>2</v>
      </c>
      <c r="S29" s="222">
        <v>2</v>
      </c>
      <c r="T29" s="222">
        <v>2</v>
      </c>
      <c r="U29" s="222">
        <v>2.2999999999999998</v>
      </c>
      <c r="V29" s="222">
        <v>2</v>
      </c>
      <c r="W29" s="222">
        <v>2.1</v>
      </c>
      <c r="X29" s="222">
        <v>1.7</v>
      </c>
      <c r="Y29" s="222">
        <v>1.8</v>
      </c>
      <c r="Z29" s="222">
        <v>2.2000000000000002</v>
      </c>
      <c r="AA29" s="222">
        <v>2</v>
      </c>
      <c r="AB29" s="222">
        <v>1.7</v>
      </c>
      <c r="AC29" s="222">
        <v>2.2000000000000002</v>
      </c>
      <c r="AD29" s="222">
        <v>3.5</v>
      </c>
      <c r="AE29" s="222">
        <v>3.5</v>
      </c>
      <c r="AF29" s="222">
        <v>2</v>
      </c>
      <c r="AG29" s="222">
        <v>5.4</v>
      </c>
      <c r="AH29" s="222">
        <v>2.5</v>
      </c>
      <c r="AI29" s="222">
        <v>2.4</v>
      </c>
      <c r="AJ29" s="222">
        <v>2.6</v>
      </c>
      <c r="AK29" s="222">
        <v>2.6</v>
      </c>
      <c r="AL29" s="222">
        <v>2.2999999999999998</v>
      </c>
      <c r="AM29" s="222">
        <v>2.6</v>
      </c>
      <c r="AN29" s="222">
        <v>2.2999999999999998</v>
      </c>
      <c r="AO29" s="222">
        <v>2.4</v>
      </c>
      <c r="AP29" s="222">
        <v>3</v>
      </c>
      <c r="AQ29" s="222">
        <v>2.6</v>
      </c>
      <c r="AR29" s="222">
        <v>2.1</v>
      </c>
      <c r="AS29" s="222">
        <v>2.7</v>
      </c>
      <c r="AT29" s="222">
        <v>4.4000000000000004</v>
      </c>
      <c r="AU29" s="222">
        <v>4.5999999999999996</v>
      </c>
      <c r="AV29" s="222">
        <v>2.9</v>
      </c>
      <c r="AW29" s="222">
        <v>6</v>
      </c>
    </row>
    <row r="30" spans="1:49" s="42" customFormat="1" ht="12.75" hidden="1" customHeight="1">
      <c r="A30" s="206" t="s">
        <v>124</v>
      </c>
      <c r="B30" s="222">
        <v>3.1</v>
      </c>
      <c r="C30" s="222">
        <v>3.2</v>
      </c>
      <c r="D30" s="222">
        <v>3</v>
      </c>
      <c r="E30" s="222">
        <v>2.7</v>
      </c>
      <c r="F30" s="222">
        <v>2.8</v>
      </c>
      <c r="G30" s="222">
        <v>3.5</v>
      </c>
      <c r="H30" s="222">
        <v>3.1</v>
      </c>
      <c r="I30" s="222">
        <v>3.7</v>
      </c>
      <c r="J30" s="222">
        <v>3.5</v>
      </c>
      <c r="K30" s="222">
        <v>2.9</v>
      </c>
      <c r="L30" s="222">
        <v>2.7</v>
      </c>
      <c r="M30" s="222">
        <v>3</v>
      </c>
      <c r="N30" s="222">
        <v>3</v>
      </c>
      <c r="O30" s="222">
        <v>4.0999999999999996</v>
      </c>
      <c r="P30" s="222">
        <v>2.7</v>
      </c>
      <c r="Q30" s="222">
        <v>1.9</v>
      </c>
      <c r="R30" s="222">
        <v>2.8</v>
      </c>
      <c r="S30" s="222">
        <v>2.9</v>
      </c>
      <c r="T30" s="222">
        <v>2.7</v>
      </c>
      <c r="U30" s="222">
        <v>2.6</v>
      </c>
      <c r="V30" s="222">
        <v>2.6</v>
      </c>
      <c r="W30" s="222">
        <v>3.2</v>
      </c>
      <c r="X30" s="222">
        <v>2.7</v>
      </c>
      <c r="Y30" s="222">
        <v>3.2</v>
      </c>
      <c r="Z30" s="222">
        <v>3.1</v>
      </c>
      <c r="AA30" s="222">
        <v>2.6</v>
      </c>
      <c r="AB30" s="222">
        <v>2.4</v>
      </c>
      <c r="AC30" s="222">
        <v>2.7</v>
      </c>
      <c r="AD30" s="222">
        <v>2.7</v>
      </c>
      <c r="AE30" s="222">
        <v>3.7</v>
      </c>
      <c r="AF30" s="222">
        <v>2.4</v>
      </c>
      <c r="AG30" s="222">
        <v>1.6</v>
      </c>
      <c r="AH30" s="222">
        <v>3.4</v>
      </c>
      <c r="AI30" s="222">
        <v>3.5</v>
      </c>
      <c r="AJ30" s="222">
        <v>3.3</v>
      </c>
      <c r="AK30" s="222">
        <v>2.8</v>
      </c>
      <c r="AL30" s="222">
        <v>3</v>
      </c>
      <c r="AM30" s="222">
        <v>3.8</v>
      </c>
      <c r="AN30" s="222">
        <v>3.4</v>
      </c>
      <c r="AO30" s="222">
        <v>4.0999999999999996</v>
      </c>
      <c r="AP30" s="222">
        <v>3.8</v>
      </c>
      <c r="AQ30" s="222">
        <v>3.1</v>
      </c>
      <c r="AR30" s="222">
        <v>3</v>
      </c>
      <c r="AS30" s="222">
        <v>3.3</v>
      </c>
      <c r="AT30" s="222">
        <v>3.4</v>
      </c>
      <c r="AU30" s="222">
        <v>4.4000000000000004</v>
      </c>
      <c r="AV30" s="222">
        <v>3</v>
      </c>
      <c r="AW30" s="222">
        <v>2.2000000000000002</v>
      </c>
    </row>
    <row r="31" spans="1:49" s="42" customFormat="1" ht="12.75" hidden="1" customHeight="1">
      <c r="A31" s="206" t="s">
        <v>125</v>
      </c>
      <c r="B31" s="222">
        <v>3.2</v>
      </c>
      <c r="C31" s="222">
        <v>3.4</v>
      </c>
      <c r="D31" s="222">
        <v>2.9</v>
      </c>
      <c r="E31" s="222">
        <v>4.2</v>
      </c>
      <c r="F31" s="222">
        <v>3.3</v>
      </c>
      <c r="G31" s="222">
        <v>3.4</v>
      </c>
      <c r="H31" s="222">
        <v>3.1</v>
      </c>
      <c r="I31" s="222">
        <v>3.1</v>
      </c>
      <c r="J31" s="222">
        <v>3.3</v>
      </c>
      <c r="K31" s="222">
        <v>2.7</v>
      </c>
      <c r="L31" s="222">
        <v>2.2000000000000002</v>
      </c>
      <c r="M31" s="222">
        <v>3.5</v>
      </c>
      <c r="N31" s="222">
        <v>5.4</v>
      </c>
      <c r="O31" s="222">
        <v>3</v>
      </c>
      <c r="P31" s="222">
        <v>1.8</v>
      </c>
      <c r="Q31" s="222">
        <v>14.2</v>
      </c>
      <c r="R31" s="222">
        <v>2.9</v>
      </c>
      <c r="S31" s="222">
        <v>3.1</v>
      </c>
      <c r="T31" s="222">
        <v>2.6</v>
      </c>
      <c r="U31" s="222">
        <v>4</v>
      </c>
      <c r="V31" s="222">
        <v>3.2</v>
      </c>
      <c r="W31" s="222">
        <v>3.1</v>
      </c>
      <c r="X31" s="222">
        <v>2.7</v>
      </c>
      <c r="Y31" s="222">
        <v>2.6</v>
      </c>
      <c r="Z31" s="222">
        <v>2.8</v>
      </c>
      <c r="AA31" s="222">
        <v>2.4</v>
      </c>
      <c r="AB31" s="222">
        <v>1.9</v>
      </c>
      <c r="AC31" s="222">
        <v>3.3</v>
      </c>
      <c r="AD31" s="222">
        <v>5.3</v>
      </c>
      <c r="AE31" s="222">
        <v>2.7</v>
      </c>
      <c r="AF31" s="222">
        <v>1.6</v>
      </c>
      <c r="AG31" s="222">
        <v>14.2</v>
      </c>
      <c r="AH31" s="222">
        <v>3.5</v>
      </c>
      <c r="AI31" s="222">
        <v>3.7</v>
      </c>
      <c r="AJ31" s="222">
        <v>3.2</v>
      </c>
      <c r="AK31" s="222">
        <v>4.4000000000000004</v>
      </c>
      <c r="AL31" s="222">
        <v>3.5</v>
      </c>
      <c r="AM31" s="222">
        <v>3.6</v>
      </c>
      <c r="AN31" s="222">
        <v>3.4</v>
      </c>
      <c r="AO31" s="222">
        <v>3.5</v>
      </c>
      <c r="AP31" s="222">
        <v>3.7</v>
      </c>
      <c r="AQ31" s="222">
        <v>3.1</v>
      </c>
      <c r="AR31" s="222">
        <v>2.4</v>
      </c>
      <c r="AS31" s="222">
        <v>3.7</v>
      </c>
      <c r="AT31" s="222">
        <v>5.5</v>
      </c>
      <c r="AU31" s="222">
        <v>3.2</v>
      </c>
      <c r="AV31" s="222">
        <v>2.1</v>
      </c>
      <c r="AW31" s="222">
        <v>14.3</v>
      </c>
    </row>
    <row r="32" spans="1:49" s="42" customFormat="1" ht="12.75" hidden="1" customHeight="1">
      <c r="A32" s="206" t="s">
        <v>126</v>
      </c>
      <c r="B32" s="222">
        <v>1.4</v>
      </c>
      <c r="C32" s="222">
        <v>1.3</v>
      </c>
      <c r="D32" s="222">
        <v>1.6</v>
      </c>
      <c r="E32" s="222">
        <v>1.7</v>
      </c>
      <c r="F32" s="222">
        <v>1.3</v>
      </c>
      <c r="G32" s="222">
        <v>1.3</v>
      </c>
      <c r="H32" s="222">
        <v>1.1000000000000001</v>
      </c>
      <c r="I32" s="222">
        <v>1.1000000000000001</v>
      </c>
      <c r="J32" s="222">
        <v>2</v>
      </c>
      <c r="K32" s="222">
        <v>1.6</v>
      </c>
      <c r="L32" s="222">
        <v>1.3</v>
      </c>
      <c r="M32" s="222">
        <v>1.4</v>
      </c>
      <c r="N32" s="222">
        <v>2.7</v>
      </c>
      <c r="O32" s="222">
        <v>3.8</v>
      </c>
      <c r="P32" s="222">
        <v>2.1</v>
      </c>
      <c r="Q32" s="222">
        <v>2</v>
      </c>
      <c r="R32" s="222">
        <v>1.2</v>
      </c>
      <c r="S32" s="222">
        <v>1.2</v>
      </c>
      <c r="T32" s="222">
        <v>1.4</v>
      </c>
      <c r="U32" s="222">
        <v>1.6</v>
      </c>
      <c r="V32" s="222">
        <v>1.2</v>
      </c>
      <c r="W32" s="222">
        <v>1.2</v>
      </c>
      <c r="X32" s="222">
        <v>0.9</v>
      </c>
      <c r="Y32" s="222">
        <v>0.9</v>
      </c>
      <c r="Z32" s="222">
        <v>1.6</v>
      </c>
      <c r="AA32" s="222">
        <v>1.4</v>
      </c>
      <c r="AB32" s="222">
        <v>1.2</v>
      </c>
      <c r="AC32" s="222">
        <v>1.2</v>
      </c>
      <c r="AD32" s="222">
        <v>2.2999999999999998</v>
      </c>
      <c r="AE32" s="222">
        <v>3.2</v>
      </c>
      <c r="AF32" s="222">
        <v>1.7</v>
      </c>
      <c r="AG32" s="222">
        <v>1.7</v>
      </c>
      <c r="AH32" s="222">
        <v>1.6</v>
      </c>
      <c r="AI32" s="222">
        <v>1.4</v>
      </c>
      <c r="AJ32" s="222">
        <v>1.9</v>
      </c>
      <c r="AK32" s="222">
        <v>1.8</v>
      </c>
      <c r="AL32" s="222">
        <v>1.4</v>
      </c>
      <c r="AM32" s="222">
        <v>1.4</v>
      </c>
      <c r="AN32" s="222">
        <v>1.2</v>
      </c>
      <c r="AO32" s="222">
        <v>1.2</v>
      </c>
      <c r="AP32" s="222">
        <v>2.4</v>
      </c>
      <c r="AQ32" s="222">
        <v>1.8</v>
      </c>
      <c r="AR32" s="222">
        <v>1.5</v>
      </c>
      <c r="AS32" s="222">
        <v>1.7</v>
      </c>
      <c r="AT32" s="222">
        <v>3.2</v>
      </c>
      <c r="AU32" s="222">
        <v>4.4000000000000004</v>
      </c>
      <c r="AV32" s="222">
        <v>2.5</v>
      </c>
      <c r="AW32" s="222">
        <v>2.2999999999999998</v>
      </c>
    </row>
    <row r="33" spans="1:49" s="42" customFormat="1" ht="12.75" hidden="1" customHeight="1">
      <c r="A33" s="206" t="s">
        <v>127</v>
      </c>
      <c r="B33" s="222">
        <v>1.6</v>
      </c>
      <c r="C33" s="222">
        <v>1.3</v>
      </c>
      <c r="D33" s="222">
        <v>2.1</v>
      </c>
      <c r="E33" s="222">
        <v>1.1000000000000001</v>
      </c>
      <c r="F33" s="222">
        <v>1.4</v>
      </c>
      <c r="G33" s="222">
        <v>1.6</v>
      </c>
      <c r="H33" s="222">
        <v>1</v>
      </c>
      <c r="I33" s="222">
        <v>1.2</v>
      </c>
      <c r="J33" s="222">
        <v>2.1</v>
      </c>
      <c r="K33" s="222">
        <v>2.1</v>
      </c>
      <c r="L33" s="222">
        <v>1.9</v>
      </c>
      <c r="M33" s="222">
        <v>2.2999999999999998</v>
      </c>
      <c r="N33" s="222">
        <v>4.3</v>
      </c>
      <c r="O33" s="222">
        <v>5.5</v>
      </c>
      <c r="P33" s="222">
        <v>3.5</v>
      </c>
      <c r="Q33" s="222">
        <v>3.5</v>
      </c>
      <c r="R33" s="222">
        <v>1.4</v>
      </c>
      <c r="S33" s="222">
        <v>1.1000000000000001</v>
      </c>
      <c r="T33" s="222">
        <v>1.7</v>
      </c>
      <c r="U33" s="222">
        <v>1</v>
      </c>
      <c r="V33" s="222">
        <v>1.2</v>
      </c>
      <c r="W33" s="222">
        <v>1.4</v>
      </c>
      <c r="X33" s="222">
        <v>0.8</v>
      </c>
      <c r="Y33" s="222">
        <v>1</v>
      </c>
      <c r="Z33" s="222">
        <v>1.7</v>
      </c>
      <c r="AA33" s="222">
        <v>1.8</v>
      </c>
      <c r="AB33" s="222">
        <v>1.6</v>
      </c>
      <c r="AC33" s="222">
        <v>1.9</v>
      </c>
      <c r="AD33" s="222">
        <v>3.6</v>
      </c>
      <c r="AE33" s="222">
        <v>4.5999999999999996</v>
      </c>
      <c r="AF33" s="222">
        <v>2.9</v>
      </c>
      <c r="AG33" s="222">
        <v>3</v>
      </c>
      <c r="AH33" s="222">
        <v>1.9</v>
      </c>
      <c r="AI33" s="222">
        <v>1.4</v>
      </c>
      <c r="AJ33" s="222">
        <v>2.4</v>
      </c>
      <c r="AK33" s="222">
        <v>1.2</v>
      </c>
      <c r="AL33" s="222">
        <v>1.6</v>
      </c>
      <c r="AM33" s="222">
        <v>1.8</v>
      </c>
      <c r="AN33" s="222">
        <v>1.2</v>
      </c>
      <c r="AO33" s="222">
        <v>1.4</v>
      </c>
      <c r="AP33" s="222">
        <v>2.5</v>
      </c>
      <c r="AQ33" s="222">
        <v>2.4</v>
      </c>
      <c r="AR33" s="222">
        <v>2.2000000000000002</v>
      </c>
      <c r="AS33" s="222">
        <v>2.7</v>
      </c>
      <c r="AT33" s="222">
        <v>5.0999999999999996</v>
      </c>
      <c r="AU33" s="222">
        <v>6.4</v>
      </c>
      <c r="AV33" s="222">
        <v>4.2</v>
      </c>
      <c r="AW33" s="222">
        <v>4.0999999999999996</v>
      </c>
    </row>
    <row r="34" spans="1:49" s="42" customFormat="1" ht="12.75" hidden="1" customHeight="1">
      <c r="A34" s="206" t="s">
        <v>128</v>
      </c>
      <c r="B34" s="222">
        <v>2.7</v>
      </c>
      <c r="C34" s="222">
        <v>2.6</v>
      </c>
      <c r="D34" s="222">
        <v>2.9</v>
      </c>
      <c r="E34" s="222">
        <v>2.2000000000000002</v>
      </c>
      <c r="F34" s="222">
        <v>2.5</v>
      </c>
      <c r="G34" s="222">
        <v>3.4</v>
      </c>
      <c r="H34" s="222">
        <v>2.4</v>
      </c>
      <c r="I34" s="222">
        <v>2.4</v>
      </c>
      <c r="J34" s="222">
        <v>2.7</v>
      </c>
      <c r="K34" s="222">
        <v>3.4</v>
      </c>
      <c r="L34" s="222">
        <v>2.4</v>
      </c>
      <c r="M34" s="222">
        <v>3</v>
      </c>
      <c r="N34" s="222">
        <v>5.3</v>
      </c>
      <c r="O34" s="222">
        <v>6.6</v>
      </c>
      <c r="P34" s="222">
        <v>4.2</v>
      </c>
      <c r="Q34" s="222">
        <v>4.8</v>
      </c>
      <c r="R34" s="222">
        <v>2.2999999999999998</v>
      </c>
      <c r="S34" s="222">
        <v>2.2000000000000002</v>
      </c>
      <c r="T34" s="222">
        <v>2.4</v>
      </c>
      <c r="U34" s="222">
        <v>2.1</v>
      </c>
      <c r="V34" s="222">
        <v>2.2999999999999998</v>
      </c>
      <c r="W34" s="222">
        <v>2.8</v>
      </c>
      <c r="X34" s="222">
        <v>2</v>
      </c>
      <c r="Y34" s="222">
        <v>2</v>
      </c>
      <c r="Z34" s="222">
        <v>2.2000000000000002</v>
      </c>
      <c r="AA34" s="222">
        <v>2.9</v>
      </c>
      <c r="AB34" s="222">
        <v>2.1</v>
      </c>
      <c r="AC34" s="222">
        <v>2.5</v>
      </c>
      <c r="AD34" s="222">
        <v>4.4000000000000004</v>
      </c>
      <c r="AE34" s="222">
        <v>5.6</v>
      </c>
      <c r="AF34" s="222">
        <v>3.4</v>
      </c>
      <c r="AG34" s="222">
        <v>3.9</v>
      </c>
      <c r="AH34" s="222">
        <v>3.1</v>
      </c>
      <c r="AI34" s="222">
        <v>2.9</v>
      </c>
      <c r="AJ34" s="222">
        <v>3.3</v>
      </c>
      <c r="AK34" s="222">
        <v>2.2999999999999998</v>
      </c>
      <c r="AL34" s="222">
        <v>2.8</v>
      </c>
      <c r="AM34" s="222">
        <v>3.9</v>
      </c>
      <c r="AN34" s="222">
        <v>2.8</v>
      </c>
      <c r="AO34" s="222">
        <v>2.7</v>
      </c>
      <c r="AP34" s="222">
        <v>3.2</v>
      </c>
      <c r="AQ34" s="222">
        <v>3.9</v>
      </c>
      <c r="AR34" s="222">
        <v>2.6</v>
      </c>
      <c r="AS34" s="222">
        <v>3.5</v>
      </c>
      <c r="AT34" s="222">
        <v>6.4</v>
      </c>
      <c r="AU34" s="222">
        <v>7.6</v>
      </c>
      <c r="AV34" s="222">
        <v>5.0999999999999996</v>
      </c>
      <c r="AW34" s="222">
        <v>5.9</v>
      </c>
    </row>
    <row r="35" spans="1:49" s="42" customFormat="1" ht="12.75" hidden="1" customHeight="1">
      <c r="A35" s="41" t="s">
        <v>338</v>
      </c>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row>
    <row r="36" spans="1:49" ht="12.75" hidden="1" customHeight="1">
      <c r="A36" s="46"/>
      <c r="B36" s="46"/>
      <c r="C36" s="46"/>
      <c r="D36" s="46"/>
      <c r="E36" s="46"/>
      <c r="F36" s="46"/>
      <c r="G36" s="46"/>
      <c r="H36" s="46"/>
      <c r="I36" s="46"/>
      <c r="J36" s="46"/>
      <c r="K36" s="46"/>
      <c r="L36" s="46"/>
      <c r="M36" s="46"/>
      <c r="N36" s="46"/>
      <c r="O36" s="46"/>
      <c r="P36" s="46"/>
      <c r="Q36" s="46"/>
      <c r="R36" s="46"/>
      <c r="S36" s="46"/>
      <c r="T36" s="46"/>
      <c r="AH36" s="46"/>
      <c r="AI36" s="46"/>
      <c r="AJ36" s="46"/>
      <c r="AK36" s="46"/>
      <c r="AL36" s="46"/>
      <c r="AM36" s="46"/>
      <c r="AN36" s="46"/>
      <c r="AO36" s="46"/>
      <c r="AP36" s="46"/>
      <c r="AQ36" s="46"/>
      <c r="AR36" s="46"/>
      <c r="AS36" s="46"/>
      <c r="AT36" s="46"/>
      <c r="AU36" s="46"/>
      <c r="AV36" s="46"/>
      <c r="AW36" s="46"/>
    </row>
  </sheetData>
  <mergeCells count="17">
    <mergeCell ref="A13:I13"/>
    <mergeCell ref="A1:I1"/>
    <mergeCell ref="A2:A4"/>
    <mergeCell ref="B2:E2"/>
    <mergeCell ref="F2:I2"/>
    <mergeCell ref="B3:D3"/>
    <mergeCell ref="F3:H3"/>
    <mergeCell ref="A26:A28"/>
    <mergeCell ref="B26:Q26"/>
    <mergeCell ref="R26:AG26"/>
    <mergeCell ref="AH26:AW26"/>
    <mergeCell ref="B27:M27"/>
    <mergeCell ref="N27:Q27"/>
    <mergeCell ref="R27:AC27"/>
    <mergeCell ref="AD27:AG27"/>
    <mergeCell ref="AH27:AS27"/>
    <mergeCell ref="AT27:AW27"/>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330E1-1733-4CBC-9BB0-25D4A45206A4}">
  <dimension ref="A1:AW35"/>
  <sheetViews>
    <sheetView workbookViewId="0">
      <selection activeCell="A16" sqref="A16"/>
    </sheetView>
  </sheetViews>
  <sheetFormatPr defaultColWidth="8.85546875" defaultRowHeight="12.75" customHeight="1"/>
  <cols>
    <col min="1" max="1" width="20.85546875" style="42" customWidth="1"/>
    <col min="2" max="4" width="11.5703125" style="42" customWidth="1"/>
    <col min="5" max="5" width="16" style="42" customWidth="1"/>
    <col min="6" max="8" width="11.7109375" style="42" customWidth="1"/>
    <col min="9" max="9" width="16.5703125" style="42" customWidth="1"/>
    <col min="10" max="16384" width="8.85546875" style="42"/>
  </cols>
  <sheetData>
    <row r="1" spans="1:12" ht="42" customHeight="1">
      <c r="A1" s="525" t="s">
        <v>371</v>
      </c>
      <c r="B1" s="519"/>
      <c r="C1" s="519"/>
      <c r="D1" s="519"/>
      <c r="E1" s="519"/>
      <c r="F1" s="519"/>
      <c r="G1" s="519"/>
      <c r="H1" s="519"/>
      <c r="I1" s="519"/>
      <c r="J1" s="46"/>
      <c r="K1" s="46"/>
      <c r="L1" s="46"/>
    </row>
    <row r="2" spans="1:12" ht="16.149999999999999">
      <c r="A2" s="520" t="s">
        <v>115</v>
      </c>
      <c r="B2" s="521" t="s">
        <v>118</v>
      </c>
      <c r="C2" s="521"/>
      <c r="D2" s="521"/>
      <c r="E2" s="521"/>
      <c r="F2" s="522" t="s">
        <v>119</v>
      </c>
      <c r="G2" s="522"/>
      <c r="H2" s="522"/>
      <c r="I2" s="522"/>
      <c r="J2" s="46"/>
      <c r="K2" s="46"/>
      <c r="L2" s="46"/>
    </row>
    <row r="3" spans="1:12" ht="16.149999999999999">
      <c r="A3" s="526"/>
      <c r="B3" s="528" t="s">
        <v>343</v>
      </c>
      <c r="C3" s="528"/>
      <c r="D3" s="528"/>
      <c r="E3" s="208" t="s">
        <v>344</v>
      </c>
      <c r="F3" s="529" t="s">
        <v>343</v>
      </c>
      <c r="G3" s="529"/>
      <c r="H3" s="529"/>
      <c r="I3" s="228" t="s">
        <v>344</v>
      </c>
      <c r="J3" s="46"/>
      <c r="K3" s="46"/>
      <c r="L3" s="46"/>
    </row>
    <row r="4" spans="1:12" ht="34.15" customHeight="1">
      <c r="A4" s="527"/>
      <c r="B4" s="225" t="s">
        <v>117</v>
      </c>
      <c r="C4" s="225" t="s">
        <v>345</v>
      </c>
      <c r="D4" s="225" t="s">
        <v>346</v>
      </c>
      <c r="E4" s="225" t="s">
        <v>356</v>
      </c>
      <c r="F4" s="225" t="s">
        <v>117</v>
      </c>
      <c r="G4" s="225" t="s">
        <v>345</v>
      </c>
      <c r="H4" s="225" t="s">
        <v>346</v>
      </c>
      <c r="I4" s="225" t="s">
        <v>356</v>
      </c>
      <c r="J4" s="46"/>
      <c r="K4" s="46"/>
      <c r="L4" s="46"/>
    </row>
    <row r="5" spans="1:12" s="190" customFormat="1" ht="16.149999999999999">
      <c r="A5" s="86" t="s">
        <v>231</v>
      </c>
      <c r="B5" s="227">
        <v>0.3</v>
      </c>
      <c r="C5" s="227">
        <v>0</v>
      </c>
      <c r="D5" s="227">
        <v>0.6</v>
      </c>
      <c r="E5" s="227">
        <v>1</v>
      </c>
      <c r="F5" s="227">
        <v>0.5</v>
      </c>
      <c r="G5" s="227">
        <v>0.1</v>
      </c>
      <c r="H5" s="227">
        <v>1</v>
      </c>
      <c r="I5" s="227">
        <v>1.4</v>
      </c>
      <c r="J5" s="188"/>
      <c r="K5" s="188"/>
      <c r="L5" s="188"/>
    </row>
    <row r="6" spans="1:12" ht="16.149999999999999">
      <c r="A6" s="83" t="s">
        <v>124</v>
      </c>
      <c r="B6" s="226">
        <v>0.5</v>
      </c>
      <c r="C6" s="226">
        <v>0.1</v>
      </c>
      <c r="D6" s="226">
        <v>0.9</v>
      </c>
      <c r="E6" s="226">
        <v>1.4</v>
      </c>
      <c r="F6" s="226">
        <v>0.7</v>
      </c>
      <c r="G6" s="226">
        <v>0.2</v>
      </c>
      <c r="H6" s="226">
        <v>1.4</v>
      </c>
      <c r="I6" s="226">
        <v>1.7</v>
      </c>
      <c r="J6" s="46"/>
      <c r="K6" s="46"/>
      <c r="L6" s="46"/>
    </row>
    <row r="7" spans="1:12" ht="16.149999999999999">
      <c r="A7" s="83" t="s">
        <v>125</v>
      </c>
      <c r="B7" s="226">
        <v>0.5</v>
      </c>
      <c r="C7" s="226">
        <v>0.1</v>
      </c>
      <c r="D7" s="226">
        <v>1</v>
      </c>
      <c r="E7" s="226">
        <v>0.8</v>
      </c>
      <c r="F7" s="226">
        <v>0.9</v>
      </c>
      <c r="G7" s="226">
        <v>0.2</v>
      </c>
      <c r="H7" s="226">
        <v>1.7</v>
      </c>
      <c r="I7" s="226">
        <v>1.3</v>
      </c>
      <c r="J7" s="46"/>
      <c r="K7" s="46"/>
      <c r="L7" s="46"/>
    </row>
    <row r="8" spans="1:12" ht="16.149999999999999">
      <c r="A8" s="83" t="s">
        <v>126</v>
      </c>
      <c r="B8" s="226">
        <v>0.1</v>
      </c>
      <c r="C8" s="226">
        <v>0</v>
      </c>
      <c r="D8" s="226">
        <v>0.3</v>
      </c>
      <c r="E8" s="226">
        <v>1.2</v>
      </c>
      <c r="F8" s="226">
        <v>0.2</v>
      </c>
      <c r="G8" s="226">
        <v>0</v>
      </c>
      <c r="H8" s="226">
        <v>0.5</v>
      </c>
      <c r="I8" s="226">
        <v>1.7</v>
      </c>
      <c r="J8" s="46"/>
      <c r="K8" s="46"/>
      <c r="L8" s="46"/>
    </row>
    <row r="9" spans="1:12" ht="16.149999999999999">
      <c r="A9" s="83" t="s">
        <v>127</v>
      </c>
      <c r="B9" s="226">
        <v>0.2</v>
      </c>
      <c r="C9" s="226">
        <v>0</v>
      </c>
      <c r="D9" s="226">
        <v>0.4</v>
      </c>
      <c r="E9" s="226">
        <v>0.6</v>
      </c>
      <c r="F9" s="226">
        <v>0.3</v>
      </c>
      <c r="G9" s="226">
        <v>0</v>
      </c>
      <c r="H9" s="226">
        <v>0.6</v>
      </c>
      <c r="I9" s="226">
        <v>0.8</v>
      </c>
      <c r="J9" s="46"/>
      <c r="K9" s="46"/>
      <c r="L9" s="46"/>
    </row>
    <row r="10" spans="1:12" ht="16.149999999999999">
      <c r="A10" s="83" t="s">
        <v>128</v>
      </c>
      <c r="B10" s="226">
        <v>0.2</v>
      </c>
      <c r="C10" s="226">
        <v>0</v>
      </c>
      <c r="D10" s="226">
        <v>0.4</v>
      </c>
      <c r="E10" s="226">
        <v>1.2</v>
      </c>
      <c r="F10" s="226">
        <v>0.3</v>
      </c>
      <c r="G10" s="226">
        <v>0</v>
      </c>
      <c r="H10" s="226">
        <v>0.7</v>
      </c>
      <c r="I10" s="226">
        <v>1.6</v>
      </c>
      <c r="J10" s="46"/>
      <c r="K10" s="46"/>
      <c r="L10" s="46"/>
    </row>
    <row r="11" spans="1:12" ht="16.149999999999999">
      <c r="A11" s="41" t="s">
        <v>263</v>
      </c>
      <c r="J11" s="46"/>
      <c r="K11" s="46"/>
      <c r="L11" s="46"/>
    </row>
    <row r="12" spans="1:12" ht="27" customHeight="1">
      <c r="A12" s="413" t="s">
        <v>372</v>
      </c>
      <c r="B12" s="413"/>
      <c r="C12" s="413"/>
      <c r="D12" s="413"/>
      <c r="E12" s="413"/>
      <c r="F12" s="413"/>
      <c r="G12" s="413"/>
      <c r="H12" s="413"/>
      <c r="I12" s="413"/>
      <c r="J12" s="46"/>
      <c r="K12" s="46"/>
      <c r="L12" s="46"/>
    </row>
    <row r="13" spans="1:12" ht="12.75" customHeight="1">
      <c r="A13" s="413" t="s">
        <v>365</v>
      </c>
      <c r="B13" s="413"/>
      <c r="C13" s="413"/>
      <c r="D13" s="413"/>
      <c r="E13" s="413"/>
      <c r="F13" s="413"/>
      <c r="G13" s="413"/>
      <c r="H13" s="413"/>
      <c r="I13" s="413"/>
    </row>
    <row r="16" spans="1:12" ht="12.75" customHeight="1">
      <c r="A16" s="136"/>
      <c r="E16" s="524"/>
      <c r="F16" s="524"/>
    </row>
    <row r="18" spans="1:49" ht="12.75" hidden="1" customHeight="1"/>
    <row r="19" spans="1:49" ht="12.75" hidden="1" customHeight="1"/>
    <row r="20" spans="1:49" ht="12.75" hidden="1" customHeight="1">
      <c r="A20" s="199" t="s">
        <v>247</v>
      </c>
    </row>
    <row r="21" spans="1:49" ht="12.75" hidden="1" customHeight="1">
      <c r="A21" s="199"/>
    </row>
    <row r="22" spans="1:49" ht="12.75" hidden="1" customHeight="1"/>
    <row r="23" spans="1:49" ht="12.75" hidden="1" customHeight="1">
      <c r="A23" s="52" t="s">
        <v>373</v>
      </c>
      <c r="B23" s="52"/>
      <c r="C23" s="52"/>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52"/>
      <c r="AP23" s="52"/>
      <c r="AQ23" s="52"/>
      <c r="AR23" s="52"/>
      <c r="AS23" s="52"/>
      <c r="AT23" s="52"/>
      <c r="AU23" s="52"/>
      <c r="AV23" s="52"/>
      <c r="AW23" s="52"/>
    </row>
    <row r="24" spans="1:49" ht="12.75" hidden="1" customHeight="1">
      <c r="A24" s="53"/>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1"/>
      <c r="AI24" s="51"/>
      <c r="AJ24" s="51"/>
      <c r="AK24" s="51"/>
      <c r="AL24" s="51"/>
      <c r="AM24" s="51"/>
      <c r="AN24" s="51"/>
      <c r="AO24" s="51"/>
      <c r="AP24" s="51"/>
      <c r="AQ24" s="51"/>
      <c r="AR24" s="51"/>
      <c r="AS24" s="51"/>
      <c r="AT24" s="51"/>
      <c r="AU24" s="51"/>
      <c r="AV24" s="51"/>
      <c r="AW24" s="51"/>
    </row>
    <row r="25" spans="1:49" ht="12.75" hidden="1" customHeight="1">
      <c r="A25" s="485" t="s">
        <v>115</v>
      </c>
      <c r="B25" s="635" t="s">
        <v>117</v>
      </c>
      <c r="C25" s="636"/>
      <c r="D25" s="636"/>
      <c r="E25" s="636"/>
      <c r="F25" s="636"/>
      <c r="G25" s="636"/>
      <c r="H25" s="636"/>
      <c r="I25" s="636"/>
      <c r="J25" s="636"/>
      <c r="K25" s="636"/>
      <c r="L25" s="636"/>
      <c r="M25" s="636"/>
      <c r="N25" s="636"/>
      <c r="O25" s="636"/>
      <c r="P25" s="636"/>
      <c r="Q25" s="636"/>
      <c r="R25" s="636" t="s">
        <v>118</v>
      </c>
      <c r="S25" s="636"/>
      <c r="T25" s="636"/>
      <c r="U25" s="636"/>
      <c r="V25" s="636"/>
      <c r="W25" s="636"/>
      <c r="X25" s="636"/>
      <c r="Y25" s="636"/>
      <c r="Z25" s="636"/>
      <c r="AA25" s="636"/>
      <c r="AB25" s="636"/>
      <c r="AC25" s="636"/>
      <c r="AD25" s="636"/>
      <c r="AE25" s="636"/>
      <c r="AF25" s="636"/>
      <c r="AG25" s="637"/>
      <c r="AH25" s="501" t="s">
        <v>119</v>
      </c>
      <c r="AI25" s="502"/>
      <c r="AJ25" s="502"/>
      <c r="AK25" s="502"/>
      <c r="AL25" s="502"/>
      <c r="AM25" s="502"/>
      <c r="AN25" s="502"/>
      <c r="AO25" s="502"/>
      <c r="AP25" s="502"/>
      <c r="AQ25" s="502"/>
      <c r="AR25" s="502"/>
      <c r="AS25" s="502"/>
      <c r="AT25" s="502"/>
      <c r="AU25" s="502"/>
      <c r="AV25" s="502"/>
      <c r="AW25" s="502"/>
    </row>
    <row r="26" spans="1:49" ht="12.75" hidden="1" customHeight="1">
      <c r="A26" s="486"/>
      <c r="B26" s="638" t="s">
        <v>343</v>
      </c>
      <c r="C26" s="639"/>
      <c r="D26" s="639"/>
      <c r="E26" s="639"/>
      <c r="F26" s="639"/>
      <c r="G26" s="639"/>
      <c r="H26" s="639"/>
      <c r="I26" s="639"/>
      <c r="J26" s="639"/>
      <c r="K26" s="639"/>
      <c r="L26" s="639"/>
      <c r="M26" s="639"/>
      <c r="N26" s="517" t="s">
        <v>344</v>
      </c>
      <c r="O26" s="517"/>
      <c r="P26" s="517"/>
      <c r="Q26" s="517"/>
      <c r="R26" s="639" t="s">
        <v>343</v>
      </c>
      <c r="S26" s="639"/>
      <c r="T26" s="639"/>
      <c r="U26" s="639"/>
      <c r="V26" s="639"/>
      <c r="W26" s="639"/>
      <c r="X26" s="639"/>
      <c r="Y26" s="639"/>
      <c r="Z26" s="639"/>
      <c r="AA26" s="639"/>
      <c r="AB26" s="639"/>
      <c r="AC26" s="639"/>
      <c r="AD26" s="517" t="s">
        <v>344</v>
      </c>
      <c r="AE26" s="517"/>
      <c r="AF26" s="517"/>
      <c r="AG26" s="517"/>
      <c r="AH26" s="639" t="s">
        <v>343</v>
      </c>
      <c r="AI26" s="639"/>
      <c r="AJ26" s="639"/>
      <c r="AK26" s="639"/>
      <c r="AL26" s="639"/>
      <c r="AM26" s="639"/>
      <c r="AN26" s="639"/>
      <c r="AO26" s="639"/>
      <c r="AP26" s="639"/>
      <c r="AQ26" s="639"/>
      <c r="AR26" s="639"/>
      <c r="AS26" s="639"/>
      <c r="AT26" s="517" t="s">
        <v>344</v>
      </c>
      <c r="AU26" s="517"/>
      <c r="AV26" s="517"/>
      <c r="AW26" s="517"/>
    </row>
    <row r="27" spans="1:49" ht="12.75" hidden="1" customHeight="1">
      <c r="A27" s="487"/>
      <c r="B27" s="201" t="s">
        <v>117</v>
      </c>
      <c r="C27" s="201" t="s">
        <v>345</v>
      </c>
      <c r="D27" s="201" t="s">
        <v>346</v>
      </c>
      <c r="E27" s="201" t="s">
        <v>347</v>
      </c>
      <c r="F27" s="201" t="s">
        <v>348</v>
      </c>
      <c r="G27" s="201" t="s">
        <v>349</v>
      </c>
      <c r="H27" s="201" t="s">
        <v>350</v>
      </c>
      <c r="I27" s="201" t="s">
        <v>351</v>
      </c>
      <c r="J27" s="201" t="s">
        <v>352</v>
      </c>
      <c r="K27" s="201" t="s">
        <v>353</v>
      </c>
      <c r="L27" s="201" t="s">
        <v>354</v>
      </c>
      <c r="M27" s="201" t="s">
        <v>355</v>
      </c>
      <c r="N27" s="201" t="s">
        <v>356</v>
      </c>
      <c r="O27" s="201" t="s">
        <v>357</v>
      </c>
      <c r="P27" s="201" t="s">
        <v>358</v>
      </c>
      <c r="Q27" s="201" t="s">
        <v>359</v>
      </c>
      <c r="R27" s="201" t="s">
        <v>117</v>
      </c>
      <c r="S27" s="201" t="s">
        <v>345</v>
      </c>
      <c r="T27" s="201" t="s">
        <v>346</v>
      </c>
      <c r="U27" s="201" t="s">
        <v>347</v>
      </c>
      <c r="V27" s="201" t="s">
        <v>348</v>
      </c>
      <c r="W27" s="201" t="s">
        <v>349</v>
      </c>
      <c r="X27" s="201" t="s">
        <v>350</v>
      </c>
      <c r="Y27" s="201" t="s">
        <v>351</v>
      </c>
      <c r="Z27" s="201" t="s">
        <v>352</v>
      </c>
      <c r="AA27" s="201" t="s">
        <v>353</v>
      </c>
      <c r="AB27" s="201" t="s">
        <v>354</v>
      </c>
      <c r="AC27" s="201" t="s">
        <v>355</v>
      </c>
      <c r="AD27" s="201" t="s">
        <v>356</v>
      </c>
      <c r="AE27" s="201" t="s">
        <v>357</v>
      </c>
      <c r="AF27" s="201" t="s">
        <v>358</v>
      </c>
      <c r="AG27" s="201" t="s">
        <v>359</v>
      </c>
      <c r="AH27" s="201" t="s">
        <v>117</v>
      </c>
      <c r="AI27" s="201" t="s">
        <v>345</v>
      </c>
      <c r="AJ27" s="201" t="s">
        <v>346</v>
      </c>
      <c r="AK27" s="201" t="s">
        <v>347</v>
      </c>
      <c r="AL27" s="201" t="s">
        <v>348</v>
      </c>
      <c r="AM27" s="201" t="s">
        <v>349</v>
      </c>
      <c r="AN27" s="201" t="s">
        <v>350</v>
      </c>
      <c r="AO27" s="201" t="s">
        <v>351</v>
      </c>
      <c r="AP27" s="201" t="s">
        <v>352</v>
      </c>
      <c r="AQ27" s="201" t="s">
        <v>353</v>
      </c>
      <c r="AR27" s="201" t="s">
        <v>354</v>
      </c>
      <c r="AS27" s="201" t="s">
        <v>355</v>
      </c>
      <c r="AT27" s="201" t="s">
        <v>356</v>
      </c>
      <c r="AU27" s="201" t="s">
        <v>357</v>
      </c>
      <c r="AV27" s="201" t="s">
        <v>358</v>
      </c>
      <c r="AW27" s="201" t="s">
        <v>359</v>
      </c>
    </row>
    <row r="28" spans="1:49" ht="12.75" hidden="1" customHeight="1">
      <c r="A28" s="206" t="s">
        <v>231</v>
      </c>
      <c r="B28" s="222">
        <v>0.4</v>
      </c>
      <c r="C28" s="222">
        <v>0.1</v>
      </c>
      <c r="D28" s="222">
        <v>0.8</v>
      </c>
      <c r="E28" s="222">
        <v>0</v>
      </c>
      <c r="F28" s="222">
        <v>0</v>
      </c>
      <c r="G28" s="222">
        <v>0</v>
      </c>
      <c r="H28" s="222">
        <v>0.1</v>
      </c>
      <c r="I28" s="222">
        <v>0.3</v>
      </c>
      <c r="J28" s="222">
        <v>0.6</v>
      </c>
      <c r="K28" s="222">
        <v>1.1000000000000001</v>
      </c>
      <c r="L28" s="222">
        <v>0.8</v>
      </c>
      <c r="M28" s="222">
        <v>0.8</v>
      </c>
      <c r="N28" s="222">
        <v>1.2</v>
      </c>
      <c r="O28" s="222">
        <v>1.6</v>
      </c>
      <c r="P28" s="222">
        <v>1.6</v>
      </c>
      <c r="Q28" s="222">
        <v>0.3</v>
      </c>
      <c r="R28" s="222">
        <v>0.3</v>
      </c>
      <c r="S28" s="222">
        <v>0</v>
      </c>
      <c r="T28" s="222">
        <v>0.6</v>
      </c>
      <c r="U28" s="222">
        <v>0</v>
      </c>
      <c r="V28" s="222">
        <v>0</v>
      </c>
      <c r="W28" s="222">
        <v>0</v>
      </c>
      <c r="X28" s="222">
        <v>0</v>
      </c>
      <c r="Y28" s="222">
        <v>0.2</v>
      </c>
      <c r="Z28" s="222">
        <v>0.4</v>
      </c>
      <c r="AA28" s="222">
        <v>0.8</v>
      </c>
      <c r="AB28" s="222">
        <v>0.6</v>
      </c>
      <c r="AC28" s="222">
        <v>0.6</v>
      </c>
      <c r="AD28" s="222">
        <v>1</v>
      </c>
      <c r="AE28" s="222">
        <v>1.3</v>
      </c>
      <c r="AF28" s="222">
        <v>1.3</v>
      </c>
      <c r="AG28" s="222">
        <v>0.3</v>
      </c>
      <c r="AH28" s="222">
        <v>0.5</v>
      </c>
      <c r="AI28" s="222">
        <v>0.1</v>
      </c>
      <c r="AJ28" s="222">
        <v>1</v>
      </c>
      <c r="AK28" s="222">
        <v>0</v>
      </c>
      <c r="AL28" s="222">
        <v>0</v>
      </c>
      <c r="AM28" s="222">
        <v>0</v>
      </c>
      <c r="AN28" s="222">
        <v>0.1</v>
      </c>
      <c r="AO28" s="222">
        <v>0.4</v>
      </c>
      <c r="AP28" s="222">
        <v>0.7</v>
      </c>
      <c r="AQ28" s="222">
        <v>1.3</v>
      </c>
      <c r="AR28" s="222">
        <v>1</v>
      </c>
      <c r="AS28" s="222">
        <v>0.9</v>
      </c>
      <c r="AT28" s="222">
        <v>1.4</v>
      </c>
      <c r="AU28" s="222">
        <v>1.8</v>
      </c>
      <c r="AV28" s="222">
        <v>1.8</v>
      </c>
      <c r="AW28" s="222">
        <v>0.4</v>
      </c>
    </row>
    <row r="29" spans="1:49" ht="12.75" hidden="1" customHeight="1">
      <c r="A29" s="206" t="s">
        <v>124</v>
      </c>
      <c r="B29" s="222">
        <v>0.6</v>
      </c>
      <c r="C29" s="222">
        <v>0.2</v>
      </c>
      <c r="D29" s="222">
        <v>1.2</v>
      </c>
      <c r="E29" s="222">
        <v>0</v>
      </c>
      <c r="F29" s="222">
        <v>0</v>
      </c>
      <c r="G29" s="222">
        <v>0</v>
      </c>
      <c r="H29" s="222">
        <v>0.1</v>
      </c>
      <c r="I29" s="222">
        <v>0.6</v>
      </c>
      <c r="J29" s="222">
        <v>0.8</v>
      </c>
      <c r="K29" s="222">
        <v>1.8</v>
      </c>
      <c r="L29" s="222">
        <v>1</v>
      </c>
      <c r="M29" s="222">
        <v>1.1000000000000001</v>
      </c>
      <c r="N29" s="222">
        <v>1.5</v>
      </c>
      <c r="O29" s="222">
        <v>2</v>
      </c>
      <c r="P29" s="222">
        <v>2.1</v>
      </c>
      <c r="Q29" s="222">
        <v>0.2</v>
      </c>
      <c r="R29" s="222">
        <v>0.5</v>
      </c>
      <c r="S29" s="222">
        <v>0.1</v>
      </c>
      <c r="T29" s="222">
        <v>0.9</v>
      </c>
      <c r="U29" s="222">
        <v>0</v>
      </c>
      <c r="V29" s="222">
        <v>0</v>
      </c>
      <c r="W29" s="222">
        <v>0</v>
      </c>
      <c r="X29" s="222">
        <v>0.1</v>
      </c>
      <c r="Y29" s="222">
        <v>0.4</v>
      </c>
      <c r="Z29" s="222">
        <v>0.5</v>
      </c>
      <c r="AA29" s="222">
        <v>1.4</v>
      </c>
      <c r="AB29" s="222">
        <v>0.8</v>
      </c>
      <c r="AC29" s="222">
        <v>1</v>
      </c>
      <c r="AD29" s="222">
        <v>1.4</v>
      </c>
      <c r="AE29" s="222">
        <v>1.8</v>
      </c>
      <c r="AF29" s="222">
        <v>1.9</v>
      </c>
      <c r="AG29" s="222">
        <v>0.2</v>
      </c>
      <c r="AH29" s="222">
        <v>0.7</v>
      </c>
      <c r="AI29" s="222">
        <v>0.2</v>
      </c>
      <c r="AJ29" s="222">
        <v>1.4</v>
      </c>
      <c r="AK29" s="222">
        <v>0</v>
      </c>
      <c r="AL29" s="222">
        <v>0</v>
      </c>
      <c r="AM29" s="222">
        <v>0.1</v>
      </c>
      <c r="AN29" s="222">
        <v>0.1</v>
      </c>
      <c r="AO29" s="222">
        <v>0.7</v>
      </c>
      <c r="AP29" s="222">
        <v>1</v>
      </c>
      <c r="AQ29" s="222">
        <v>2.2000000000000002</v>
      </c>
      <c r="AR29" s="222">
        <v>1.2</v>
      </c>
      <c r="AS29" s="222">
        <v>1.3</v>
      </c>
      <c r="AT29" s="222">
        <v>1.7</v>
      </c>
      <c r="AU29" s="222">
        <v>2.2000000000000002</v>
      </c>
      <c r="AV29" s="222">
        <v>2.2000000000000002</v>
      </c>
      <c r="AW29" s="222">
        <v>0.3</v>
      </c>
    </row>
    <row r="30" spans="1:49" ht="12.75" hidden="1" customHeight="1">
      <c r="A30" s="206" t="s">
        <v>125</v>
      </c>
      <c r="B30" s="222">
        <v>0.7</v>
      </c>
      <c r="C30" s="222">
        <v>0.2</v>
      </c>
      <c r="D30" s="222">
        <v>1.4</v>
      </c>
      <c r="E30" s="222">
        <v>0</v>
      </c>
      <c r="F30" s="222">
        <v>0</v>
      </c>
      <c r="G30" s="222">
        <v>0</v>
      </c>
      <c r="H30" s="222">
        <v>0.1</v>
      </c>
      <c r="I30" s="222">
        <v>0.5</v>
      </c>
      <c r="J30" s="222">
        <v>1</v>
      </c>
      <c r="K30" s="222">
        <v>1.8</v>
      </c>
      <c r="L30" s="222">
        <v>1.3</v>
      </c>
      <c r="M30" s="222">
        <v>1.5</v>
      </c>
      <c r="N30" s="222">
        <v>1.1000000000000001</v>
      </c>
      <c r="O30" s="222">
        <v>1.5</v>
      </c>
      <c r="P30" s="222">
        <v>1.2</v>
      </c>
      <c r="Q30" s="222">
        <v>0.2</v>
      </c>
      <c r="R30" s="222">
        <v>0.5</v>
      </c>
      <c r="S30" s="222">
        <v>0.1</v>
      </c>
      <c r="T30" s="222">
        <v>1</v>
      </c>
      <c r="U30" s="222">
        <v>0</v>
      </c>
      <c r="V30" s="222">
        <v>0</v>
      </c>
      <c r="W30" s="222">
        <v>0</v>
      </c>
      <c r="X30" s="222">
        <v>0.1</v>
      </c>
      <c r="Y30" s="222">
        <v>0.3</v>
      </c>
      <c r="Z30" s="222">
        <v>0.6</v>
      </c>
      <c r="AA30" s="222">
        <v>1.3</v>
      </c>
      <c r="AB30" s="222">
        <v>1</v>
      </c>
      <c r="AC30" s="222">
        <v>1.2</v>
      </c>
      <c r="AD30" s="222">
        <v>0.8</v>
      </c>
      <c r="AE30" s="222">
        <v>1.2</v>
      </c>
      <c r="AF30" s="222">
        <v>1</v>
      </c>
      <c r="AG30" s="222">
        <v>0.2</v>
      </c>
      <c r="AH30" s="222">
        <v>0.9</v>
      </c>
      <c r="AI30" s="222">
        <v>0.2</v>
      </c>
      <c r="AJ30" s="222">
        <v>1.7</v>
      </c>
      <c r="AK30" s="222">
        <v>0</v>
      </c>
      <c r="AL30" s="222">
        <v>0</v>
      </c>
      <c r="AM30" s="222">
        <v>0.1</v>
      </c>
      <c r="AN30" s="222">
        <v>0.2</v>
      </c>
      <c r="AO30" s="222">
        <v>0.7</v>
      </c>
      <c r="AP30" s="222">
        <v>1.3</v>
      </c>
      <c r="AQ30" s="222">
        <v>2.2999999999999998</v>
      </c>
      <c r="AR30" s="222">
        <v>1.7</v>
      </c>
      <c r="AS30" s="222">
        <v>1.8</v>
      </c>
      <c r="AT30" s="222">
        <v>1.3</v>
      </c>
      <c r="AU30" s="222">
        <v>1.7</v>
      </c>
      <c r="AV30" s="222">
        <v>1.5</v>
      </c>
      <c r="AW30" s="222">
        <v>0.2</v>
      </c>
    </row>
    <row r="31" spans="1:49" ht="12.75" hidden="1" customHeight="1">
      <c r="A31" s="206" t="s">
        <v>126</v>
      </c>
      <c r="B31" s="222">
        <v>0.2</v>
      </c>
      <c r="C31" s="222">
        <v>0</v>
      </c>
      <c r="D31" s="222">
        <v>0.4</v>
      </c>
      <c r="E31" s="222">
        <v>0</v>
      </c>
      <c r="F31" s="222">
        <v>0</v>
      </c>
      <c r="G31" s="222">
        <v>0</v>
      </c>
      <c r="H31" s="222">
        <v>0</v>
      </c>
      <c r="I31" s="222">
        <v>0.1</v>
      </c>
      <c r="J31" s="222">
        <v>0.2</v>
      </c>
      <c r="K31" s="222">
        <v>0.5</v>
      </c>
      <c r="L31" s="222">
        <v>0.5</v>
      </c>
      <c r="M31" s="222">
        <v>0.4</v>
      </c>
      <c r="N31" s="222">
        <v>1.5</v>
      </c>
      <c r="O31" s="222">
        <v>1.8</v>
      </c>
      <c r="P31" s="222">
        <v>1.9</v>
      </c>
      <c r="Q31" s="222">
        <v>0.5</v>
      </c>
      <c r="R31" s="222">
        <v>0.1</v>
      </c>
      <c r="S31" s="222">
        <v>0</v>
      </c>
      <c r="T31" s="222">
        <v>0.3</v>
      </c>
      <c r="U31" s="222">
        <v>0</v>
      </c>
      <c r="V31" s="222">
        <v>0</v>
      </c>
      <c r="W31" s="222">
        <v>0</v>
      </c>
      <c r="X31" s="222">
        <v>0</v>
      </c>
      <c r="Y31" s="222">
        <v>0.1</v>
      </c>
      <c r="Z31" s="222">
        <v>0.2</v>
      </c>
      <c r="AA31" s="222">
        <v>0.4</v>
      </c>
      <c r="AB31" s="222">
        <v>0.3</v>
      </c>
      <c r="AC31" s="222">
        <v>0.3</v>
      </c>
      <c r="AD31" s="222">
        <v>1.2</v>
      </c>
      <c r="AE31" s="222">
        <v>1.5</v>
      </c>
      <c r="AF31" s="222">
        <v>1.6</v>
      </c>
      <c r="AG31" s="222">
        <v>0.4</v>
      </c>
      <c r="AH31" s="222">
        <v>0.2</v>
      </c>
      <c r="AI31" s="222">
        <v>0</v>
      </c>
      <c r="AJ31" s="222">
        <v>0.5</v>
      </c>
      <c r="AK31" s="222">
        <v>0</v>
      </c>
      <c r="AL31" s="222">
        <v>0</v>
      </c>
      <c r="AM31" s="222">
        <v>0</v>
      </c>
      <c r="AN31" s="222">
        <v>0</v>
      </c>
      <c r="AO31" s="222">
        <v>0.1</v>
      </c>
      <c r="AP31" s="222">
        <v>0.3</v>
      </c>
      <c r="AQ31" s="222">
        <v>0.6</v>
      </c>
      <c r="AR31" s="222">
        <v>0.6</v>
      </c>
      <c r="AS31" s="222">
        <v>0.4</v>
      </c>
      <c r="AT31" s="222">
        <v>1.7</v>
      </c>
      <c r="AU31" s="222">
        <v>2.1</v>
      </c>
      <c r="AV31" s="222">
        <v>2.2000000000000002</v>
      </c>
      <c r="AW31" s="222">
        <v>0.5</v>
      </c>
    </row>
    <row r="32" spans="1:49" ht="12.75" hidden="1" customHeight="1">
      <c r="A32" s="206" t="s">
        <v>127</v>
      </c>
      <c r="B32" s="222">
        <v>0.2</v>
      </c>
      <c r="C32" s="222">
        <v>0</v>
      </c>
      <c r="D32" s="222">
        <v>0.5</v>
      </c>
      <c r="E32" s="222">
        <v>0</v>
      </c>
      <c r="F32" s="222">
        <v>0</v>
      </c>
      <c r="G32" s="222">
        <v>0</v>
      </c>
      <c r="H32" s="222">
        <v>0</v>
      </c>
      <c r="I32" s="222">
        <v>0.1</v>
      </c>
      <c r="J32" s="222">
        <v>0.4</v>
      </c>
      <c r="K32" s="222">
        <v>0.7</v>
      </c>
      <c r="L32" s="222">
        <v>0.6</v>
      </c>
      <c r="M32" s="222">
        <v>0.3</v>
      </c>
      <c r="N32" s="222">
        <v>0.7</v>
      </c>
      <c r="O32" s="222">
        <v>0.9</v>
      </c>
      <c r="P32" s="222">
        <v>0.8</v>
      </c>
      <c r="Q32" s="222">
        <v>0.2</v>
      </c>
      <c r="R32" s="222">
        <v>0.2</v>
      </c>
      <c r="S32" s="222">
        <v>0</v>
      </c>
      <c r="T32" s="222">
        <v>0.4</v>
      </c>
      <c r="U32" s="222">
        <v>0</v>
      </c>
      <c r="V32" s="222">
        <v>0</v>
      </c>
      <c r="W32" s="222">
        <v>0</v>
      </c>
      <c r="X32" s="222">
        <v>0</v>
      </c>
      <c r="Y32" s="222">
        <v>0</v>
      </c>
      <c r="Z32" s="222">
        <v>0.2</v>
      </c>
      <c r="AA32" s="222">
        <v>0.5</v>
      </c>
      <c r="AB32" s="222">
        <v>0.4</v>
      </c>
      <c r="AC32" s="222">
        <v>0.3</v>
      </c>
      <c r="AD32" s="222">
        <v>0.6</v>
      </c>
      <c r="AE32" s="222">
        <v>0.8</v>
      </c>
      <c r="AF32" s="222">
        <v>0.8</v>
      </c>
      <c r="AG32" s="222">
        <v>0.2</v>
      </c>
      <c r="AH32" s="222">
        <v>0.3</v>
      </c>
      <c r="AI32" s="222">
        <v>0</v>
      </c>
      <c r="AJ32" s="222">
        <v>0.6</v>
      </c>
      <c r="AK32" s="222">
        <v>0</v>
      </c>
      <c r="AL32" s="222">
        <v>0</v>
      </c>
      <c r="AM32" s="222">
        <v>0</v>
      </c>
      <c r="AN32" s="222">
        <v>0</v>
      </c>
      <c r="AO32" s="222">
        <v>0.1</v>
      </c>
      <c r="AP32" s="222">
        <v>0.5</v>
      </c>
      <c r="AQ32" s="222">
        <v>0.9</v>
      </c>
      <c r="AR32" s="222">
        <v>0.8</v>
      </c>
      <c r="AS32" s="222">
        <v>0.4</v>
      </c>
      <c r="AT32" s="222">
        <v>0.8</v>
      </c>
      <c r="AU32" s="222">
        <v>1</v>
      </c>
      <c r="AV32" s="222">
        <v>0.9</v>
      </c>
      <c r="AW32" s="222">
        <v>0.3</v>
      </c>
    </row>
    <row r="33" spans="1:49" ht="12.75" hidden="1" customHeight="1">
      <c r="A33" s="206" t="s">
        <v>128</v>
      </c>
      <c r="B33" s="222">
        <v>0.2</v>
      </c>
      <c r="C33" s="222">
        <v>0</v>
      </c>
      <c r="D33" s="222">
        <v>0.5</v>
      </c>
      <c r="E33" s="222">
        <v>0</v>
      </c>
      <c r="F33" s="222">
        <v>0</v>
      </c>
      <c r="G33" s="222">
        <v>0</v>
      </c>
      <c r="H33" s="222">
        <v>0</v>
      </c>
      <c r="I33" s="222">
        <v>0.1</v>
      </c>
      <c r="J33" s="222">
        <v>0.2</v>
      </c>
      <c r="K33" s="222">
        <v>0.5</v>
      </c>
      <c r="L33" s="222">
        <v>0.8</v>
      </c>
      <c r="M33" s="222">
        <v>0.6</v>
      </c>
      <c r="N33" s="222">
        <v>1.4</v>
      </c>
      <c r="O33" s="222">
        <v>1.7</v>
      </c>
      <c r="P33" s="222">
        <v>1.7</v>
      </c>
      <c r="Q33" s="222">
        <v>0.4</v>
      </c>
      <c r="R33" s="222">
        <v>0.2</v>
      </c>
      <c r="S33" s="222">
        <v>0</v>
      </c>
      <c r="T33" s="222">
        <v>0.4</v>
      </c>
      <c r="U33" s="222">
        <v>0</v>
      </c>
      <c r="V33" s="222">
        <v>0</v>
      </c>
      <c r="W33" s="222">
        <v>0</v>
      </c>
      <c r="X33" s="222">
        <v>0</v>
      </c>
      <c r="Y33" s="222">
        <v>0.1</v>
      </c>
      <c r="Z33" s="222">
        <v>0.1</v>
      </c>
      <c r="AA33" s="222">
        <v>0.4</v>
      </c>
      <c r="AB33" s="222">
        <v>0.6</v>
      </c>
      <c r="AC33" s="222">
        <v>0.5</v>
      </c>
      <c r="AD33" s="222">
        <v>1.2</v>
      </c>
      <c r="AE33" s="222">
        <v>1.5</v>
      </c>
      <c r="AF33" s="222">
        <v>1.6</v>
      </c>
      <c r="AG33" s="222">
        <v>0.4</v>
      </c>
      <c r="AH33" s="222">
        <v>0.3</v>
      </c>
      <c r="AI33" s="222">
        <v>0</v>
      </c>
      <c r="AJ33" s="222">
        <v>0.7</v>
      </c>
      <c r="AK33" s="222">
        <v>0</v>
      </c>
      <c r="AL33" s="222">
        <v>0</v>
      </c>
      <c r="AM33" s="222">
        <v>0</v>
      </c>
      <c r="AN33" s="222">
        <v>0</v>
      </c>
      <c r="AO33" s="222">
        <v>0.1</v>
      </c>
      <c r="AP33" s="222">
        <v>0.3</v>
      </c>
      <c r="AQ33" s="222">
        <v>0.7</v>
      </c>
      <c r="AR33" s="222">
        <v>0.9</v>
      </c>
      <c r="AS33" s="222">
        <v>0.8</v>
      </c>
      <c r="AT33" s="222">
        <v>1.6</v>
      </c>
      <c r="AU33" s="222">
        <v>1.9</v>
      </c>
      <c r="AV33" s="222">
        <v>1.9</v>
      </c>
      <c r="AW33" s="222">
        <v>0.5</v>
      </c>
    </row>
    <row r="34" spans="1:49" ht="12.75" hidden="1" customHeight="1">
      <c r="A34" s="41" t="s">
        <v>338</v>
      </c>
    </row>
    <row r="35" spans="1:49" ht="12.75" hidden="1" customHeight="1">
      <c r="A35" s="46"/>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row>
  </sheetData>
  <mergeCells count="19">
    <mergeCell ref="A12:I12"/>
    <mergeCell ref="A1:I1"/>
    <mergeCell ref="A2:A4"/>
    <mergeCell ref="B2:E2"/>
    <mergeCell ref="F2:I2"/>
    <mergeCell ref="B3:D3"/>
    <mergeCell ref="F3:H3"/>
    <mergeCell ref="A13:I13"/>
    <mergeCell ref="A25:A27"/>
    <mergeCell ref="B25:Q25"/>
    <mergeCell ref="R25:AG25"/>
    <mergeCell ref="AH25:AW25"/>
    <mergeCell ref="B26:M26"/>
    <mergeCell ref="N26:Q26"/>
    <mergeCell ref="R26:AC26"/>
    <mergeCell ref="AD26:AG26"/>
    <mergeCell ref="AH26:AS26"/>
    <mergeCell ref="AT26:AW26"/>
    <mergeCell ref="E16:F16"/>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908D8-EDBC-4F28-82A0-10160463A930}">
  <dimension ref="A1:AW38"/>
  <sheetViews>
    <sheetView zoomScale="90" zoomScaleNormal="90" workbookViewId="0">
      <selection activeCell="J20" sqref="J20"/>
    </sheetView>
  </sheetViews>
  <sheetFormatPr defaultColWidth="8.85546875" defaultRowHeight="12.75" customHeight="1"/>
  <cols>
    <col min="1" max="1" width="18.28515625" style="42" customWidth="1"/>
    <col min="2" max="19" width="10.7109375" style="42" customWidth="1"/>
    <col min="20" max="20" width="9" style="42" customWidth="1"/>
    <col min="21" max="21" width="14.42578125" style="42" customWidth="1"/>
    <col min="22" max="22" width="9" style="42" customWidth="1"/>
    <col min="23" max="23" width="13.42578125" style="42" customWidth="1"/>
    <col min="24" max="24" width="9" style="42" customWidth="1"/>
    <col min="25" max="25" width="14.140625" style="42" customWidth="1"/>
    <col min="26" max="27" width="9" style="42" customWidth="1"/>
    <col min="28" max="16384" width="8.85546875" style="42"/>
  </cols>
  <sheetData>
    <row r="1" spans="1:25" ht="28.15" customHeight="1">
      <c r="A1" s="544" t="s">
        <v>374</v>
      </c>
      <c r="B1" s="544"/>
      <c r="C1" s="544"/>
      <c r="D1" s="544"/>
      <c r="E1" s="544"/>
      <c r="F1" s="544"/>
      <c r="G1" s="544"/>
      <c r="H1" s="544"/>
      <c r="I1" s="544"/>
      <c r="J1" s="544"/>
      <c r="K1" s="544"/>
      <c r="L1" s="544"/>
      <c r="M1" s="544"/>
      <c r="N1" s="544"/>
      <c r="O1" s="544"/>
      <c r="P1" s="544"/>
      <c r="Q1" s="544"/>
      <c r="R1" s="544"/>
      <c r="S1" s="544"/>
      <c r="T1" s="245"/>
      <c r="U1" s="245"/>
      <c r="V1" s="245"/>
      <c r="W1" s="245"/>
      <c r="X1" s="245"/>
      <c r="Y1" s="245"/>
    </row>
    <row r="2" spans="1:25" ht="16.149999999999999" customHeight="1">
      <c r="A2" s="545" t="s">
        <v>115</v>
      </c>
      <c r="B2" s="550" t="s">
        <v>118</v>
      </c>
      <c r="C2" s="550"/>
      <c r="D2" s="550"/>
      <c r="E2" s="550"/>
      <c r="F2" s="550"/>
      <c r="G2" s="550"/>
      <c r="H2" s="550"/>
      <c r="I2" s="550"/>
      <c r="J2" s="556"/>
      <c r="K2" s="550" t="s">
        <v>119</v>
      </c>
      <c r="L2" s="550"/>
      <c r="M2" s="550"/>
      <c r="N2" s="550"/>
      <c r="O2" s="550"/>
      <c r="P2" s="550"/>
      <c r="Q2" s="550"/>
      <c r="R2" s="550"/>
      <c r="S2" s="550"/>
      <c r="T2" s="234"/>
      <c r="U2" s="234"/>
    </row>
    <row r="3" spans="1:25" ht="16.149999999999999" customHeight="1">
      <c r="A3" s="546"/>
      <c r="B3" s="551" t="s">
        <v>343</v>
      </c>
      <c r="C3" s="552"/>
      <c r="D3" s="552"/>
      <c r="E3" s="552"/>
      <c r="F3" s="552"/>
      <c r="G3" s="553"/>
      <c r="H3" s="554" t="s">
        <v>344</v>
      </c>
      <c r="I3" s="554"/>
      <c r="J3" s="554"/>
      <c r="K3" s="549" t="s">
        <v>343</v>
      </c>
      <c r="L3" s="549"/>
      <c r="M3" s="549"/>
      <c r="N3" s="549"/>
      <c r="O3" s="549"/>
      <c r="P3" s="549"/>
      <c r="Q3" s="548" t="s">
        <v>344</v>
      </c>
      <c r="R3" s="548"/>
      <c r="S3" s="548"/>
      <c r="T3" s="246"/>
      <c r="U3" s="246"/>
    </row>
    <row r="4" spans="1:25" ht="16.149999999999999" customHeight="1">
      <c r="A4" s="546"/>
      <c r="B4" s="548" t="s">
        <v>345</v>
      </c>
      <c r="C4" s="548"/>
      <c r="D4" s="548"/>
      <c r="E4" s="548" t="s">
        <v>346</v>
      </c>
      <c r="F4" s="548"/>
      <c r="G4" s="548"/>
      <c r="H4" s="555"/>
      <c r="I4" s="555"/>
      <c r="J4" s="555"/>
      <c r="K4" s="548" t="s">
        <v>345</v>
      </c>
      <c r="L4" s="548"/>
      <c r="M4" s="548"/>
      <c r="N4" s="548" t="s">
        <v>346</v>
      </c>
      <c r="O4" s="548"/>
      <c r="P4" s="548"/>
      <c r="Q4" s="548"/>
      <c r="R4" s="548"/>
      <c r="S4" s="548"/>
      <c r="T4" s="246"/>
      <c r="U4" s="246"/>
    </row>
    <row r="5" spans="1:25" ht="48.6">
      <c r="A5" s="547"/>
      <c r="B5" s="82" t="s">
        <v>139</v>
      </c>
      <c r="C5" s="82" t="s">
        <v>140</v>
      </c>
      <c r="D5" s="82" t="s">
        <v>321</v>
      </c>
      <c r="E5" s="82" t="s">
        <v>139</v>
      </c>
      <c r="F5" s="82" t="s">
        <v>140</v>
      </c>
      <c r="G5" s="82" t="s">
        <v>321</v>
      </c>
      <c r="H5" s="214" t="s">
        <v>139</v>
      </c>
      <c r="I5" s="90" t="s">
        <v>140</v>
      </c>
      <c r="J5" s="244" t="s">
        <v>321</v>
      </c>
      <c r="K5" s="82" t="s">
        <v>139</v>
      </c>
      <c r="L5" s="82" t="s">
        <v>140</v>
      </c>
      <c r="M5" s="82" t="s">
        <v>321</v>
      </c>
      <c r="N5" s="82" t="s">
        <v>139</v>
      </c>
      <c r="O5" s="82" t="s">
        <v>140</v>
      </c>
      <c r="P5" s="82" t="s">
        <v>321</v>
      </c>
      <c r="Q5" s="82" t="s">
        <v>139</v>
      </c>
      <c r="R5" s="82" t="s">
        <v>140</v>
      </c>
      <c r="S5" s="82" t="s">
        <v>321</v>
      </c>
    </row>
    <row r="6" spans="1:25" s="190" customFormat="1" ht="16.149999999999999">
      <c r="A6" s="86" t="s">
        <v>231</v>
      </c>
      <c r="B6" s="235">
        <v>0.9</v>
      </c>
      <c r="C6" s="235">
        <v>1.6</v>
      </c>
      <c r="D6" s="235">
        <v>3.8</v>
      </c>
      <c r="E6" s="235">
        <v>1.7</v>
      </c>
      <c r="F6" s="235">
        <v>3</v>
      </c>
      <c r="G6" s="235">
        <v>5.2</v>
      </c>
      <c r="H6" s="235">
        <v>3.9</v>
      </c>
      <c r="I6" s="235">
        <v>4.8</v>
      </c>
      <c r="J6" s="235">
        <v>4.5</v>
      </c>
      <c r="K6" s="235">
        <v>1</v>
      </c>
      <c r="L6" s="235">
        <v>2</v>
      </c>
      <c r="M6" s="235">
        <v>4.0999999999999996</v>
      </c>
      <c r="N6" s="235">
        <v>2.5</v>
      </c>
      <c r="O6" s="235">
        <v>4</v>
      </c>
      <c r="P6" s="235">
        <v>5.6</v>
      </c>
      <c r="Q6" s="235">
        <v>6.5</v>
      </c>
      <c r="R6" s="235">
        <v>7.8</v>
      </c>
      <c r="S6" s="235">
        <v>6.2</v>
      </c>
    </row>
    <row r="7" spans="1:25" ht="16.149999999999999">
      <c r="A7" s="83" t="s">
        <v>124</v>
      </c>
      <c r="B7" s="231">
        <v>1.5</v>
      </c>
      <c r="C7" s="231">
        <v>1.7</v>
      </c>
      <c r="D7" s="231">
        <v>5.7</v>
      </c>
      <c r="E7" s="231">
        <v>1.9</v>
      </c>
      <c r="F7" s="231">
        <v>2.9</v>
      </c>
      <c r="G7" s="231">
        <v>7.2</v>
      </c>
      <c r="H7" s="231">
        <v>2.4</v>
      </c>
      <c r="I7" s="231">
        <v>2.5</v>
      </c>
      <c r="J7" s="231">
        <v>3.8</v>
      </c>
      <c r="K7" s="231">
        <v>1.9</v>
      </c>
      <c r="L7" s="231">
        <v>2.2000000000000002</v>
      </c>
      <c r="M7" s="231">
        <v>5.9</v>
      </c>
      <c r="N7" s="231">
        <v>2.6</v>
      </c>
      <c r="O7" s="231">
        <v>3.5</v>
      </c>
      <c r="P7" s="231">
        <v>6.8</v>
      </c>
      <c r="Q7" s="231">
        <v>3.6</v>
      </c>
      <c r="R7" s="231">
        <v>3.6</v>
      </c>
      <c r="S7" s="231">
        <v>4.8</v>
      </c>
    </row>
    <row r="8" spans="1:25" ht="16.149999999999999">
      <c r="A8" s="83" t="s">
        <v>125</v>
      </c>
      <c r="B8" s="231">
        <v>2.1</v>
      </c>
      <c r="C8" s="231">
        <v>2.2000000000000002</v>
      </c>
      <c r="D8" s="231">
        <v>3.5</v>
      </c>
      <c r="E8" s="231">
        <v>2.9</v>
      </c>
      <c r="F8" s="231">
        <v>3.4</v>
      </c>
      <c r="G8" s="231">
        <v>4.5</v>
      </c>
      <c r="H8" s="231">
        <v>3.6</v>
      </c>
      <c r="I8" s="231">
        <v>4.3</v>
      </c>
      <c r="J8" s="231">
        <v>4.8</v>
      </c>
      <c r="K8" s="231">
        <v>2.5</v>
      </c>
      <c r="L8" s="231">
        <v>2.6</v>
      </c>
      <c r="M8" s="231">
        <v>4.0999999999999996</v>
      </c>
      <c r="N8" s="231">
        <v>3.5</v>
      </c>
      <c r="O8" s="231">
        <v>4.0999999999999996</v>
      </c>
      <c r="P8" s="231">
        <v>5.4</v>
      </c>
      <c r="Q8" s="231">
        <v>5.4</v>
      </c>
      <c r="R8" s="231">
        <v>6.6</v>
      </c>
      <c r="S8" s="231">
        <v>6.7</v>
      </c>
    </row>
    <row r="9" spans="1:25" ht="16.149999999999999">
      <c r="A9" s="83" t="s">
        <v>126</v>
      </c>
      <c r="B9" s="231">
        <v>0.7</v>
      </c>
      <c r="C9" s="231">
        <v>1.1000000000000001</v>
      </c>
      <c r="D9" s="231">
        <v>1.8</v>
      </c>
      <c r="E9" s="231">
        <v>1.1000000000000001</v>
      </c>
      <c r="F9" s="231">
        <v>2.2999999999999998</v>
      </c>
      <c r="G9" s="231">
        <v>2.5</v>
      </c>
      <c r="H9" s="231">
        <v>2.4</v>
      </c>
      <c r="I9" s="231">
        <v>5.2</v>
      </c>
      <c r="J9" s="231">
        <v>3.2</v>
      </c>
      <c r="K9" s="231">
        <v>0.8</v>
      </c>
      <c r="L9" s="231">
        <v>1.4</v>
      </c>
      <c r="M9" s="231">
        <v>2.4</v>
      </c>
      <c r="N9" s="231">
        <v>1.7</v>
      </c>
      <c r="O9" s="231">
        <v>3.5</v>
      </c>
      <c r="P9" s="231">
        <v>3.1</v>
      </c>
      <c r="Q9" s="231">
        <v>4.3</v>
      </c>
      <c r="R9" s="231">
        <v>9.1</v>
      </c>
      <c r="S9" s="231">
        <v>4.8</v>
      </c>
    </row>
    <row r="10" spans="1:25" ht="16.149999999999999">
      <c r="A10" s="83" t="s">
        <v>127</v>
      </c>
      <c r="B10" s="231">
        <v>0.5</v>
      </c>
      <c r="C10" s="231">
        <v>0.8</v>
      </c>
      <c r="D10" s="231">
        <v>1.3</v>
      </c>
      <c r="E10" s="231">
        <v>2.2999999999999998</v>
      </c>
      <c r="F10" s="231">
        <v>4.0999999999999996</v>
      </c>
      <c r="G10" s="231">
        <v>3.9</v>
      </c>
      <c r="H10" s="231">
        <v>7.2</v>
      </c>
      <c r="I10" s="231">
        <v>11.5</v>
      </c>
      <c r="J10" s="231">
        <v>7.6</v>
      </c>
      <c r="K10" s="231">
        <v>0.6</v>
      </c>
      <c r="L10" s="231">
        <v>1</v>
      </c>
      <c r="M10" s="231">
        <v>1.3</v>
      </c>
      <c r="N10" s="231">
        <v>3.6</v>
      </c>
      <c r="O10" s="231">
        <v>6.1</v>
      </c>
      <c r="P10" s="231">
        <v>5.4</v>
      </c>
      <c r="Q10" s="231">
        <v>12</v>
      </c>
      <c r="R10" s="231">
        <v>18.7</v>
      </c>
      <c r="S10" s="231">
        <v>11.1</v>
      </c>
    </row>
    <row r="11" spans="1:25" ht="16.149999999999999">
      <c r="A11" s="83" t="s">
        <v>128</v>
      </c>
      <c r="B11" s="231">
        <v>1.5</v>
      </c>
      <c r="C11" s="231">
        <v>1.6</v>
      </c>
      <c r="D11" s="231">
        <v>3</v>
      </c>
      <c r="E11" s="231">
        <v>2.2000000000000002</v>
      </c>
      <c r="F11" s="231">
        <v>3.2</v>
      </c>
      <c r="G11" s="231">
        <v>5.9</v>
      </c>
      <c r="H11" s="231">
        <v>3.8</v>
      </c>
      <c r="I11" s="231">
        <v>5.2</v>
      </c>
      <c r="J11" s="231">
        <v>4.9000000000000004</v>
      </c>
      <c r="K11" s="231">
        <v>1.5</v>
      </c>
      <c r="L11" s="231">
        <v>2</v>
      </c>
      <c r="M11" s="231">
        <v>2.9</v>
      </c>
      <c r="N11" s="231">
        <v>2.9</v>
      </c>
      <c r="O11" s="231">
        <v>4.8</v>
      </c>
      <c r="P11" s="231">
        <v>6.2</v>
      </c>
      <c r="Q11" s="231">
        <v>6.1</v>
      </c>
      <c r="R11" s="231">
        <v>9.5</v>
      </c>
      <c r="S11" s="231">
        <v>6.7</v>
      </c>
    </row>
    <row r="12" spans="1:25" ht="12.6">
      <c r="A12" s="41" t="s">
        <v>263</v>
      </c>
    </row>
    <row r="13" spans="1:25" ht="12.6">
      <c r="A13" s="42" t="s">
        <v>375</v>
      </c>
    </row>
    <row r="14" spans="1:25" ht="12.6">
      <c r="A14" s="42" t="s">
        <v>365</v>
      </c>
    </row>
    <row r="18" spans="1:49" ht="12.75" customHeight="1">
      <c r="A18" s="136"/>
    </row>
    <row r="20" spans="1:49" ht="43.5" customHeight="1">
      <c r="J20" s="393"/>
    </row>
    <row r="22" spans="1:49" ht="12.75" hidden="1" customHeight="1"/>
    <row r="23" spans="1:49" ht="12.75" hidden="1" customHeight="1">
      <c r="A23" s="199" t="s">
        <v>247</v>
      </c>
    </row>
    <row r="24" spans="1:49" ht="12.75" hidden="1" customHeight="1"/>
    <row r="25" spans="1:49" ht="12.75" hidden="1" customHeight="1">
      <c r="A25" s="52" t="s">
        <v>376</v>
      </c>
      <c r="B25" s="52"/>
      <c r="C25" s="52"/>
      <c r="D25" s="52"/>
      <c r="E25" s="52"/>
      <c r="F25" s="52"/>
      <c r="G25" s="52"/>
      <c r="H25" s="52"/>
      <c r="I25" s="52"/>
      <c r="J25" s="52"/>
      <c r="K25" s="52"/>
      <c r="L25" s="52"/>
      <c r="M25" s="52"/>
      <c r="N25" s="52"/>
      <c r="O25" s="52"/>
      <c r="P25" s="52"/>
      <c r="Q25" s="52"/>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row>
    <row r="26" spans="1:49" ht="12.75" hidden="1" customHeight="1">
      <c r="A26" s="53"/>
      <c r="B26" s="54"/>
      <c r="C26" s="54"/>
      <c r="D26" s="54"/>
      <c r="E26" s="54"/>
      <c r="F26" s="54"/>
      <c r="G26" s="54"/>
      <c r="H26" s="54"/>
      <c r="I26" s="54"/>
      <c r="J26" s="54"/>
      <c r="K26" s="54"/>
      <c r="L26" s="54"/>
      <c r="M26" s="54"/>
      <c r="N26" s="54"/>
      <c r="O26" s="54"/>
      <c r="P26" s="54"/>
      <c r="Q26" s="54"/>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row>
    <row r="27" spans="1:49" ht="12.75" hidden="1" customHeight="1">
      <c r="A27" s="532" t="s">
        <v>115</v>
      </c>
      <c r="B27" s="635" t="s">
        <v>117</v>
      </c>
      <c r="C27" s="636"/>
      <c r="D27" s="636"/>
      <c r="E27" s="636"/>
      <c r="F27" s="636"/>
      <c r="G27" s="636"/>
      <c r="H27" s="636"/>
      <c r="I27" s="636"/>
      <c r="J27" s="636"/>
      <c r="K27" s="636"/>
      <c r="L27" s="636"/>
      <c r="M27" s="636"/>
      <c r="N27" s="636"/>
      <c r="O27" s="636"/>
      <c r="P27" s="636"/>
      <c r="Q27" s="637"/>
      <c r="R27" s="635" t="s">
        <v>118</v>
      </c>
      <c r="S27" s="636"/>
      <c r="T27" s="636"/>
      <c r="U27" s="636"/>
      <c r="V27" s="636"/>
      <c r="W27" s="636"/>
      <c r="X27" s="636"/>
      <c r="Y27" s="636"/>
      <c r="Z27" s="636"/>
      <c r="AA27" s="636"/>
      <c r="AB27" s="636"/>
      <c r="AC27" s="636"/>
      <c r="AD27" s="636"/>
      <c r="AE27" s="636"/>
      <c r="AF27" s="636"/>
      <c r="AG27" s="637"/>
      <c r="AH27" s="635" t="s">
        <v>119</v>
      </c>
      <c r="AI27" s="636"/>
      <c r="AJ27" s="636"/>
      <c r="AK27" s="636"/>
      <c r="AL27" s="636"/>
      <c r="AM27" s="636"/>
      <c r="AN27" s="636"/>
      <c r="AO27" s="636"/>
      <c r="AP27" s="636"/>
      <c r="AQ27" s="636"/>
      <c r="AR27" s="636"/>
      <c r="AS27" s="636"/>
      <c r="AT27" s="636"/>
      <c r="AU27" s="636"/>
      <c r="AV27" s="636"/>
      <c r="AW27" s="637"/>
    </row>
    <row r="28" spans="1:49" ht="12.75" hidden="1" customHeight="1">
      <c r="A28" s="533"/>
      <c r="B28" s="504" t="s">
        <v>343</v>
      </c>
      <c r="C28" s="505"/>
      <c r="D28" s="505"/>
      <c r="E28" s="505"/>
      <c r="F28" s="505"/>
      <c r="G28" s="505"/>
      <c r="H28" s="505"/>
      <c r="I28" s="505"/>
      <c r="J28" s="505"/>
      <c r="K28" s="505"/>
      <c r="L28" s="505"/>
      <c r="M28" s="535"/>
      <c r="N28" s="536" t="s">
        <v>344</v>
      </c>
      <c r="O28" s="537"/>
      <c r="P28" s="537"/>
      <c r="Q28" s="538"/>
      <c r="R28" s="504" t="s">
        <v>343</v>
      </c>
      <c r="S28" s="505"/>
      <c r="T28" s="505"/>
      <c r="U28" s="505"/>
      <c r="V28" s="505"/>
      <c r="W28" s="505"/>
      <c r="X28" s="505"/>
      <c r="Y28" s="505"/>
      <c r="Z28" s="505"/>
      <c r="AA28" s="505"/>
      <c r="AB28" s="505"/>
      <c r="AC28" s="535"/>
      <c r="AD28" s="536" t="s">
        <v>344</v>
      </c>
      <c r="AE28" s="537"/>
      <c r="AF28" s="537"/>
      <c r="AG28" s="538"/>
      <c r="AH28" s="504" t="s">
        <v>343</v>
      </c>
      <c r="AI28" s="505"/>
      <c r="AJ28" s="505"/>
      <c r="AK28" s="505"/>
      <c r="AL28" s="505"/>
      <c r="AM28" s="505"/>
      <c r="AN28" s="505"/>
      <c r="AO28" s="505"/>
      <c r="AP28" s="505"/>
      <c r="AQ28" s="505"/>
      <c r="AR28" s="505"/>
      <c r="AS28" s="535"/>
      <c r="AT28" s="536" t="s">
        <v>344</v>
      </c>
      <c r="AU28" s="537"/>
      <c r="AV28" s="537"/>
      <c r="AW28" s="538"/>
    </row>
    <row r="29" spans="1:49" ht="12.75" hidden="1" customHeight="1">
      <c r="A29" s="533"/>
      <c r="B29" s="530" t="s">
        <v>117</v>
      </c>
      <c r="C29" s="517"/>
      <c r="D29" s="517"/>
      <c r="E29" s="531"/>
      <c r="F29" s="542" t="s">
        <v>345</v>
      </c>
      <c r="G29" s="543"/>
      <c r="H29" s="543"/>
      <c r="I29" s="543"/>
      <c r="J29" s="517" t="s">
        <v>346</v>
      </c>
      <c r="K29" s="517"/>
      <c r="L29" s="517"/>
      <c r="M29" s="531"/>
      <c r="N29" s="539"/>
      <c r="O29" s="540"/>
      <c r="P29" s="540"/>
      <c r="Q29" s="541"/>
      <c r="R29" s="530" t="s">
        <v>117</v>
      </c>
      <c r="S29" s="517"/>
      <c r="T29" s="517"/>
      <c r="U29" s="531"/>
      <c r="V29" s="530" t="s">
        <v>345</v>
      </c>
      <c r="W29" s="517"/>
      <c r="X29" s="517"/>
      <c r="Y29" s="531"/>
      <c r="Z29" s="530" t="s">
        <v>346</v>
      </c>
      <c r="AA29" s="517"/>
      <c r="AB29" s="517"/>
      <c r="AC29" s="531"/>
      <c r="AD29" s="539"/>
      <c r="AE29" s="540"/>
      <c r="AF29" s="540"/>
      <c r="AG29" s="541"/>
      <c r="AH29" s="530" t="s">
        <v>117</v>
      </c>
      <c r="AI29" s="517"/>
      <c r="AJ29" s="517"/>
      <c r="AK29" s="531"/>
      <c r="AL29" s="530" t="s">
        <v>345</v>
      </c>
      <c r="AM29" s="517"/>
      <c r="AN29" s="517"/>
      <c r="AO29" s="531"/>
      <c r="AP29" s="530" t="s">
        <v>346</v>
      </c>
      <c r="AQ29" s="517"/>
      <c r="AR29" s="517"/>
      <c r="AS29" s="531"/>
      <c r="AT29" s="539"/>
      <c r="AU29" s="540"/>
      <c r="AV29" s="540"/>
      <c r="AW29" s="541"/>
    </row>
    <row r="30" spans="1:49" ht="12.75" hidden="1" customHeight="1">
      <c r="A30" s="534"/>
      <c r="B30" s="154" t="s">
        <v>139</v>
      </c>
      <c r="C30" s="154" t="s">
        <v>140</v>
      </c>
      <c r="D30" s="154" t="s">
        <v>321</v>
      </c>
      <c r="E30" s="154" t="s">
        <v>322</v>
      </c>
      <c r="F30" s="154" t="s">
        <v>139</v>
      </c>
      <c r="G30" s="154" t="s">
        <v>140</v>
      </c>
      <c r="H30" s="154" t="s">
        <v>321</v>
      </c>
      <c r="I30" s="154" t="s">
        <v>322</v>
      </c>
      <c r="J30" s="154" t="s">
        <v>139</v>
      </c>
      <c r="K30" s="154" t="s">
        <v>140</v>
      </c>
      <c r="L30" s="154" t="s">
        <v>321</v>
      </c>
      <c r="M30" s="154" t="s">
        <v>322</v>
      </c>
      <c r="N30" s="154" t="s">
        <v>139</v>
      </c>
      <c r="O30" s="154" t="s">
        <v>140</v>
      </c>
      <c r="P30" s="154" t="s">
        <v>321</v>
      </c>
      <c r="Q30" s="154" t="s">
        <v>322</v>
      </c>
      <c r="R30" s="154" t="s">
        <v>139</v>
      </c>
      <c r="S30" s="154" t="s">
        <v>140</v>
      </c>
      <c r="T30" s="154" t="s">
        <v>321</v>
      </c>
      <c r="U30" s="154" t="s">
        <v>322</v>
      </c>
      <c r="V30" s="154" t="s">
        <v>139</v>
      </c>
      <c r="W30" s="154" t="s">
        <v>140</v>
      </c>
      <c r="X30" s="154" t="s">
        <v>321</v>
      </c>
      <c r="Y30" s="154" t="s">
        <v>322</v>
      </c>
      <c r="Z30" s="154" t="s">
        <v>139</v>
      </c>
      <c r="AA30" s="154" t="s">
        <v>140</v>
      </c>
      <c r="AB30" s="154" t="s">
        <v>321</v>
      </c>
      <c r="AC30" s="154" t="s">
        <v>322</v>
      </c>
      <c r="AD30" s="154" t="s">
        <v>139</v>
      </c>
      <c r="AE30" s="154" t="s">
        <v>140</v>
      </c>
      <c r="AF30" s="154" t="s">
        <v>321</v>
      </c>
      <c r="AG30" s="154" t="s">
        <v>322</v>
      </c>
      <c r="AH30" s="154" t="s">
        <v>139</v>
      </c>
      <c r="AI30" s="154" t="s">
        <v>140</v>
      </c>
      <c r="AJ30" s="154" t="s">
        <v>321</v>
      </c>
      <c r="AK30" s="154" t="s">
        <v>322</v>
      </c>
      <c r="AL30" s="154" t="s">
        <v>139</v>
      </c>
      <c r="AM30" s="154" t="s">
        <v>140</v>
      </c>
      <c r="AN30" s="154" t="s">
        <v>321</v>
      </c>
      <c r="AO30" s="154" t="s">
        <v>322</v>
      </c>
      <c r="AP30" s="154" t="s">
        <v>139</v>
      </c>
      <c r="AQ30" s="154" t="s">
        <v>140</v>
      </c>
      <c r="AR30" s="154" t="s">
        <v>321</v>
      </c>
      <c r="AS30" s="154" t="s">
        <v>322</v>
      </c>
      <c r="AT30" s="154" t="s">
        <v>139</v>
      </c>
      <c r="AU30" s="154" t="s">
        <v>140</v>
      </c>
      <c r="AV30" s="154" t="s">
        <v>321</v>
      </c>
      <c r="AW30" s="154" t="s">
        <v>322</v>
      </c>
    </row>
    <row r="31" spans="1:49" ht="12.75" hidden="1" customHeight="1">
      <c r="A31" s="206" t="s">
        <v>231</v>
      </c>
      <c r="B31" s="229">
        <v>1.5</v>
      </c>
      <c r="C31" s="229">
        <v>2.6</v>
      </c>
      <c r="D31" s="229">
        <v>4.5999999999999996</v>
      </c>
      <c r="E31" s="229">
        <v>2.6</v>
      </c>
      <c r="F31" s="229">
        <v>0.9</v>
      </c>
      <c r="G31" s="229">
        <v>1.8</v>
      </c>
      <c r="H31" s="229">
        <v>4</v>
      </c>
      <c r="I31" s="229">
        <v>2</v>
      </c>
      <c r="J31" s="229">
        <v>2.1</v>
      </c>
      <c r="K31" s="229">
        <v>3.5</v>
      </c>
      <c r="L31" s="229">
        <v>5.4</v>
      </c>
      <c r="M31" s="229">
        <v>3.4</v>
      </c>
      <c r="N31" s="229">
        <v>5.2</v>
      </c>
      <c r="O31" s="229">
        <v>6.3</v>
      </c>
      <c r="P31" s="229">
        <v>5.3</v>
      </c>
      <c r="Q31" s="229">
        <v>6.1</v>
      </c>
      <c r="R31" s="229">
        <v>1.3</v>
      </c>
      <c r="S31" s="229">
        <v>2.2999999999999998</v>
      </c>
      <c r="T31" s="229">
        <v>4.4000000000000004</v>
      </c>
      <c r="U31" s="229">
        <v>2.2999999999999998</v>
      </c>
      <c r="V31" s="229">
        <v>0.9</v>
      </c>
      <c r="W31" s="229">
        <v>1.6</v>
      </c>
      <c r="X31" s="229">
        <v>3.8</v>
      </c>
      <c r="Y31" s="229">
        <v>1.8</v>
      </c>
      <c r="Z31" s="229">
        <v>1.7</v>
      </c>
      <c r="AA31" s="229">
        <v>3</v>
      </c>
      <c r="AB31" s="229">
        <v>5.2</v>
      </c>
      <c r="AC31" s="229">
        <v>2.9</v>
      </c>
      <c r="AD31" s="229">
        <v>3.9</v>
      </c>
      <c r="AE31" s="229">
        <v>4.8</v>
      </c>
      <c r="AF31" s="229">
        <v>4.5</v>
      </c>
      <c r="AG31" s="229">
        <v>4.8</v>
      </c>
      <c r="AH31" s="229">
        <v>1.7</v>
      </c>
      <c r="AI31" s="229">
        <v>2.9</v>
      </c>
      <c r="AJ31" s="229">
        <v>4.7</v>
      </c>
      <c r="AK31" s="229">
        <v>2.8</v>
      </c>
      <c r="AL31" s="229">
        <v>1</v>
      </c>
      <c r="AM31" s="229">
        <v>2</v>
      </c>
      <c r="AN31" s="229">
        <v>4.0999999999999996</v>
      </c>
      <c r="AO31" s="229">
        <v>2.1</v>
      </c>
      <c r="AP31" s="229">
        <v>2.5</v>
      </c>
      <c r="AQ31" s="229">
        <v>4</v>
      </c>
      <c r="AR31" s="229">
        <v>5.6</v>
      </c>
      <c r="AS31" s="229">
        <v>3.8</v>
      </c>
      <c r="AT31" s="229">
        <v>6.5</v>
      </c>
      <c r="AU31" s="229">
        <v>7.8</v>
      </c>
      <c r="AV31" s="229">
        <v>6.2</v>
      </c>
      <c r="AW31" s="229">
        <v>7.6</v>
      </c>
    </row>
    <row r="32" spans="1:49" ht="12.75" hidden="1" customHeight="1">
      <c r="A32" s="206" t="s">
        <v>124</v>
      </c>
      <c r="B32" s="229">
        <v>1.9</v>
      </c>
      <c r="C32" s="229">
        <v>2.5</v>
      </c>
      <c r="D32" s="229">
        <v>6.2</v>
      </c>
      <c r="E32" s="229">
        <v>2.9</v>
      </c>
      <c r="F32" s="229">
        <v>1.7</v>
      </c>
      <c r="G32" s="229">
        <v>2</v>
      </c>
      <c r="H32" s="229">
        <v>5.8</v>
      </c>
      <c r="I32" s="229">
        <v>2.2999999999999998</v>
      </c>
      <c r="J32" s="229">
        <v>2.2000000000000002</v>
      </c>
      <c r="K32" s="229">
        <v>3.2</v>
      </c>
      <c r="L32" s="229">
        <v>7</v>
      </c>
      <c r="M32" s="229">
        <v>3.8</v>
      </c>
      <c r="N32" s="229">
        <v>2.9</v>
      </c>
      <c r="O32" s="229">
        <v>3.1</v>
      </c>
      <c r="P32" s="229">
        <v>4.3</v>
      </c>
      <c r="Q32" s="229">
        <v>3.6</v>
      </c>
      <c r="R32" s="229">
        <v>1.7</v>
      </c>
      <c r="S32" s="229">
        <v>2.2999999999999998</v>
      </c>
      <c r="T32" s="229">
        <v>6.3</v>
      </c>
      <c r="U32" s="229">
        <v>2.7</v>
      </c>
      <c r="V32" s="229">
        <v>1.5</v>
      </c>
      <c r="W32" s="229">
        <v>1.7</v>
      </c>
      <c r="X32" s="229">
        <v>5.7</v>
      </c>
      <c r="Y32" s="229">
        <v>2</v>
      </c>
      <c r="Z32" s="229">
        <v>1.9</v>
      </c>
      <c r="AA32" s="229">
        <v>2.9</v>
      </c>
      <c r="AB32" s="229">
        <v>7.2</v>
      </c>
      <c r="AC32" s="229">
        <v>3.5</v>
      </c>
      <c r="AD32" s="229">
        <v>2.4</v>
      </c>
      <c r="AE32" s="229">
        <v>2.5</v>
      </c>
      <c r="AF32" s="229">
        <v>3.8</v>
      </c>
      <c r="AG32" s="229">
        <v>3.1</v>
      </c>
      <c r="AH32" s="229">
        <v>2.2000000000000002</v>
      </c>
      <c r="AI32" s="229">
        <v>2.8</v>
      </c>
      <c r="AJ32" s="229">
        <v>6.2</v>
      </c>
      <c r="AK32" s="229">
        <v>3.1</v>
      </c>
      <c r="AL32" s="229">
        <v>1.9</v>
      </c>
      <c r="AM32" s="229">
        <v>2.2000000000000002</v>
      </c>
      <c r="AN32" s="229">
        <v>5.9</v>
      </c>
      <c r="AO32" s="229">
        <v>2.5</v>
      </c>
      <c r="AP32" s="229">
        <v>2.6</v>
      </c>
      <c r="AQ32" s="229">
        <v>3.5</v>
      </c>
      <c r="AR32" s="229">
        <v>6.8</v>
      </c>
      <c r="AS32" s="229">
        <v>4.0999999999999996</v>
      </c>
      <c r="AT32" s="229">
        <v>3.6</v>
      </c>
      <c r="AU32" s="229">
        <v>3.6</v>
      </c>
      <c r="AV32" s="229">
        <v>4.8</v>
      </c>
      <c r="AW32" s="229">
        <v>4.2</v>
      </c>
    </row>
    <row r="33" spans="1:49" ht="12.75" hidden="1" customHeight="1">
      <c r="A33" s="206" t="s">
        <v>125</v>
      </c>
      <c r="B33" s="229">
        <v>2.7</v>
      </c>
      <c r="C33" s="229">
        <v>3</v>
      </c>
      <c r="D33" s="229">
        <v>4.3</v>
      </c>
      <c r="E33" s="229">
        <v>3.3</v>
      </c>
      <c r="F33" s="229">
        <v>2.2999999999999998</v>
      </c>
      <c r="G33" s="229">
        <v>2.4</v>
      </c>
      <c r="H33" s="229">
        <v>3.8</v>
      </c>
      <c r="I33" s="229">
        <v>2.8</v>
      </c>
      <c r="J33" s="229">
        <v>3.2</v>
      </c>
      <c r="K33" s="229">
        <v>3.7</v>
      </c>
      <c r="L33" s="229">
        <v>4.9000000000000004</v>
      </c>
      <c r="M33" s="229">
        <v>4.2</v>
      </c>
      <c r="N33" s="229">
        <v>4.5</v>
      </c>
      <c r="O33" s="229">
        <v>5.4</v>
      </c>
      <c r="P33" s="229">
        <v>5.7</v>
      </c>
      <c r="Q33" s="229">
        <v>5.9</v>
      </c>
      <c r="R33" s="229">
        <v>2.5</v>
      </c>
      <c r="S33" s="229">
        <v>2.7</v>
      </c>
      <c r="T33" s="229">
        <v>4</v>
      </c>
      <c r="U33" s="229">
        <v>3.1</v>
      </c>
      <c r="V33" s="229">
        <v>2.1</v>
      </c>
      <c r="W33" s="229">
        <v>2.2000000000000002</v>
      </c>
      <c r="X33" s="229">
        <v>3.5</v>
      </c>
      <c r="Y33" s="229">
        <v>2.6</v>
      </c>
      <c r="Z33" s="229">
        <v>2.9</v>
      </c>
      <c r="AA33" s="229">
        <v>3.4</v>
      </c>
      <c r="AB33" s="229">
        <v>4.5</v>
      </c>
      <c r="AC33" s="229">
        <v>3.8</v>
      </c>
      <c r="AD33" s="229">
        <v>3.6</v>
      </c>
      <c r="AE33" s="229">
        <v>4.3</v>
      </c>
      <c r="AF33" s="229">
        <v>4.8</v>
      </c>
      <c r="AG33" s="229">
        <v>4.8</v>
      </c>
      <c r="AH33" s="229">
        <v>3</v>
      </c>
      <c r="AI33" s="229">
        <v>3.3</v>
      </c>
      <c r="AJ33" s="229">
        <v>4.7</v>
      </c>
      <c r="AK33" s="229">
        <v>3.6</v>
      </c>
      <c r="AL33" s="229">
        <v>2.5</v>
      </c>
      <c r="AM33" s="229">
        <v>2.6</v>
      </c>
      <c r="AN33" s="229">
        <v>4.0999999999999996</v>
      </c>
      <c r="AO33" s="229">
        <v>3</v>
      </c>
      <c r="AP33" s="229">
        <v>3.5</v>
      </c>
      <c r="AQ33" s="229">
        <v>4.0999999999999996</v>
      </c>
      <c r="AR33" s="229">
        <v>5.4</v>
      </c>
      <c r="AS33" s="229">
        <v>4.5</v>
      </c>
      <c r="AT33" s="229">
        <v>5.4</v>
      </c>
      <c r="AU33" s="229">
        <v>6.6</v>
      </c>
      <c r="AV33" s="229">
        <v>6.7</v>
      </c>
      <c r="AW33" s="229">
        <v>7.1</v>
      </c>
    </row>
    <row r="34" spans="1:49" ht="12.75" hidden="1" customHeight="1">
      <c r="A34" s="206" t="s">
        <v>126</v>
      </c>
      <c r="B34" s="229">
        <v>1</v>
      </c>
      <c r="C34" s="229">
        <v>2</v>
      </c>
      <c r="D34" s="229">
        <v>2.4</v>
      </c>
      <c r="E34" s="229">
        <v>1.8</v>
      </c>
      <c r="F34" s="229">
        <v>0.7</v>
      </c>
      <c r="G34" s="229">
        <v>1.3</v>
      </c>
      <c r="H34" s="229">
        <v>2.1</v>
      </c>
      <c r="I34" s="229">
        <v>1.4</v>
      </c>
      <c r="J34" s="229">
        <v>1.4</v>
      </c>
      <c r="K34" s="229">
        <v>3</v>
      </c>
      <c r="L34" s="229">
        <v>2.8</v>
      </c>
      <c r="M34" s="229">
        <v>2.2999999999999998</v>
      </c>
      <c r="N34" s="229">
        <v>3.3</v>
      </c>
      <c r="O34" s="229">
        <v>7.1</v>
      </c>
      <c r="P34" s="229">
        <v>4</v>
      </c>
      <c r="Q34" s="229">
        <v>5.9</v>
      </c>
      <c r="R34" s="229">
        <v>0.9</v>
      </c>
      <c r="S34" s="229">
        <v>1.7</v>
      </c>
      <c r="T34" s="229">
        <v>2.1</v>
      </c>
      <c r="U34" s="229">
        <v>1.6</v>
      </c>
      <c r="V34" s="229">
        <v>0.7</v>
      </c>
      <c r="W34" s="229">
        <v>1.1000000000000001</v>
      </c>
      <c r="X34" s="229">
        <v>1.8</v>
      </c>
      <c r="Y34" s="229">
        <v>1.3</v>
      </c>
      <c r="Z34" s="229">
        <v>1.1000000000000001</v>
      </c>
      <c r="AA34" s="229">
        <v>2.2999999999999998</v>
      </c>
      <c r="AB34" s="229">
        <v>2.5</v>
      </c>
      <c r="AC34" s="229">
        <v>1.9</v>
      </c>
      <c r="AD34" s="229">
        <v>2.4</v>
      </c>
      <c r="AE34" s="229">
        <v>5.2</v>
      </c>
      <c r="AF34" s="229">
        <v>3.2</v>
      </c>
      <c r="AG34" s="229">
        <v>4.5999999999999996</v>
      </c>
      <c r="AH34" s="229">
        <v>1.2</v>
      </c>
      <c r="AI34" s="229">
        <v>2.4</v>
      </c>
      <c r="AJ34" s="229">
        <v>2.7</v>
      </c>
      <c r="AK34" s="229">
        <v>2</v>
      </c>
      <c r="AL34" s="229">
        <v>0.8</v>
      </c>
      <c r="AM34" s="229">
        <v>1.4</v>
      </c>
      <c r="AN34" s="229">
        <v>2.4</v>
      </c>
      <c r="AO34" s="229">
        <v>1.5</v>
      </c>
      <c r="AP34" s="229">
        <v>1.7</v>
      </c>
      <c r="AQ34" s="229">
        <v>3.5</v>
      </c>
      <c r="AR34" s="229">
        <v>3.1</v>
      </c>
      <c r="AS34" s="229">
        <v>2.7</v>
      </c>
      <c r="AT34" s="229">
        <v>4.3</v>
      </c>
      <c r="AU34" s="229">
        <v>9.1</v>
      </c>
      <c r="AV34" s="229">
        <v>4.8</v>
      </c>
      <c r="AW34" s="229">
        <v>7.3</v>
      </c>
    </row>
    <row r="35" spans="1:49" ht="12.75" hidden="1" customHeight="1">
      <c r="A35" s="206" t="s">
        <v>127</v>
      </c>
      <c r="B35" s="229">
        <v>1.6</v>
      </c>
      <c r="C35" s="229">
        <v>3</v>
      </c>
      <c r="D35" s="229">
        <v>2.8</v>
      </c>
      <c r="E35" s="229">
        <v>2.2000000000000002</v>
      </c>
      <c r="F35" s="229">
        <v>0.5</v>
      </c>
      <c r="G35" s="229">
        <v>0.9</v>
      </c>
      <c r="H35" s="229">
        <v>1.3</v>
      </c>
      <c r="I35" s="229">
        <v>1</v>
      </c>
      <c r="J35" s="229">
        <v>3</v>
      </c>
      <c r="K35" s="229">
        <v>5.0999999999999996</v>
      </c>
      <c r="L35" s="229">
        <v>4.7</v>
      </c>
      <c r="M35" s="229">
        <v>3.9</v>
      </c>
      <c r="N35" s="229">
        <v>9.5</v>
      </c>
      <c r="O35" s="229">
        <v>14.9</v>
      </c>
      <c r="P35" s="229">
        <v>9.3000000000000007</v>
      </c>
      <c r="Q35" s="229">
        <v>10.7</v>
      </c>
      <c r="R35" s="229">
        <v>1.3</v>
      </c>
      <c r="S35" s="229">
        <v>2.4</v>
      </c>
      <c r="T35" s="229">
        <v>2.5</v>
      </c>
      <c r="U35" s="229">
        <v>1.8</v>
      </c>
      <c r="V35" s="229">
        <v>0.5</v>
      </c>
      <c r="W35" s="229">
        <v>0.8</v>
      </c>
      <c r="X35" s="229">
        <v>1.3</v>
      </c>
      <c r="Y35" s="229">
        <v>0.9</v>
      </c>
      <c r="Z35" s="229">
        <v>2.2999999999999998</v>
      </c>
      <c r="AA35" s="229">
        <v>4.0999999999999996</v>
      </c>
      <c r="AB35" s="229">
        <v>3.9</v>
      </c>
      <c r="AC35" s="229">
        <v>3.2</v>
      </c>
      <c r="AD35" s="229">
        <v>7.2</v>
      </c>
      <c r="AE35" s="229">
        <v>11.5</v>
      </c>
      <c r="AF35" s="229">
        <v>7.6</v>
      </c>
      <c r="AG35" s="229">
        <v>8.1999999999999993</v>
      </c>
      <c r="AH35" s="229">
        <v>1.9</v>
      </c>
      <c r="AI35" s="229">
        <v>3.5</v>
      </c>
      <c r="AJ35" s="229">
        <v>3.1</v>
      </c>
      <c r="AK35" s="229">
        <v>2.5</v>
      </c>
      <c r="AL35" s="229">
        <v>0.6</v>
      </c>
      <c r="AM35" s="229">
        <v>1</v>
      </c>
      <c r="AN35" s="229">
        <v>1.3</v>
      </c>
      <c r="AO35" s="229">
        <v>1</v>
      </c>
      <c r="AP35" s="229">
        <v>3.6</v>
      </c>
      <c r="AQ35" s="229">
        <v>6.1</v>
      </c>
      <c r="AR35" s="229">
        <v>5.4</v>
      </c>
      <c r="AS35" s="229">
        <v>4.5999999999999996</v>
      </c>
      <c r="AT35" s="229">
        <v>12</v>
      </c>
      <c r="AU35" s="229">
        <v>18.7</v>
      </c>
      <c r="AV35" s="229">
        <v>11.1</v>
      </c>
      <c r="AW35" s="229">
        <v>13.2</v>
      </c>
    </row>
    <row r="36" spans="1:49" ht="12.75" hidden="1" customHeight="1">
      <c r="A36" s="206" t="s">
        <v>128</v>
      </c>
      <c r="B36" s="229">
        <v>2</v>
      </c>
      <c r="C36" s="229">
        <v>2.7</v>
      </c>
      <c r="D36" s="229">
        <v>4.2</v>
      </c>
      <c r="E36" s="229">
        <v>2.4</v>
      </c>
      <c r="F36" s="229">
        <v>1.5</v>
      </c>
      <c r="G36" s="229">
        <v>1.8</v>
      </c>
      <c r="H36" s="229">
        <v>2.9</v>
      </c>
      <c r="I36" s="229">
        <v>1.5</v>
      </c>
      <c r="J36" s="229">
        <v>2.6</v>
      </c>
      <c r="K36" s="229">
        <v>4</v>
      </c>
      <c r="L36" s="229">
        <v>6.1</v>
      </c>
      <c r="M36" s="229">
        <v>3.2</v>
      </c>
      <c r="N36" s="229">
        <v>4.9000000000000004</v>
      </c>
      <c r="O36" s="229">
        <v>7.3</v>
      </c>
      <c r="P36" s="229">
        <v>5.8</v>
      </c>
      <c r="Q36" s="229">
        <v>6.3</v>
      </c>
      <c r="R36" s="229">
        <v>1.8</v>
      </c>
      <c r="S36" s="229">
        <v>2.2000000000000002</v>
      </c>
      <c r="T36" s="229">
        <v>4.2</v>
      </c>
      <c r="U36" s="229">
        <v>2</v>
      </c>
      <c r="V36" s="229">
        <v>1.5</v>
      </c>
      <c r="W36" s="229">
        <v>1.6</v>
      </c>
      <c r="X36" s="229">
        <v>3</v>
      </c>
      <c r="Y36" s="229">
        <v>1.4</v>
      </c>
      <c r="Z36" s="229">
        <v>2.2000000000000002</v>
      </c>
      <c r="AA36" s="229">
        <v>3.2</v>
      </c>
      <c r="AB36" s="229">
        <v>5.9</v>
      </c>
      <c r="AC36" s="229">
        <v>2.5</v>
      </c>
      <c r="AD36" s="229">
        <v>3.8</v>
      </c>
      <c r="AE36" s="229">
        <v>5.2</v>
      </c>
      <c r="AF36" s="229">
        <v>4.9000000000000004</v>
      </c>
      <c r="AG36" s="229">
        <v>4.5</v>
      </c>
      <c r="AH36" s="229">
        <v>2.1</v>
      </c>
      <c r="AI36" s="229">
        <v>3.1</v>
      </c>
      <c r="AJ36" s="229">
        <v>4.2</v>
      </c>
      <c r="AK36" s="229">
        <v>2.7</v>
      </c>
      <c r="AL36" s="229">
        <v>1.5</v>
      </c>
      <c r="AM36" s="229">
        <v>2</v>
      </c>
      <c r="AN36" s="229">
        <v>2.9</v>
      </c>
      <c r="AO36" s="229">
        <v>1.7</v>
      </c>
      <c r="AP36" s="229">
        <v>2.9</v>
      </c>
      <c r="AQ36" s="229">
        <v>4.8</v>
      </c>
      <c r="AR36" s="229">
        <v>6.2</v>
      </c>
      <c r="AS36" s="229">
        <v>3.8</v>
      </c>
      <c r="AT36" s="229">
        <v>6.1</v>
      </c>
      <c r="AU36" s="229">
        <v>9.5</v>
      </c>
      <c r="AV36" s="229">
        <v>6.7</v>
      </c>
      <c r="AW36" s="229">
        <v>8.1999999999999993</v>
      </c>
    </row>
    <row r="37" spans="1:49" ht="12.75" hidden="1" customHeight="1">
      <c r="A37" s="41" t="s">
        <v>338</v>
      </c>
    </row>
    <row r="38" spans="1:49" ht="12.75" customHeight="1">
      <c r="A38" s="46"/>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row>
  </sheetData>
  <mergeCells count="31">
    <mergeCell ref="A1:S1"/>
    <mergeCell ref="A2:A5"/>
    <mergeCell ref="R29:U29"/>
    <mergeCell ref="V29:Y29"/>
    <mergeCell ref="Z29:AC29"/>
    <mergeCell ref="K4:M4"/>
    <mergeCell ref="N4:P4"/>
    <mergeCell ref="K3:P3"/>
    <mergeCell ref="Q3:S4"/>
    <mergeCell ref="K2:S2"/>
    <mergeCell ref="B4:D4"/>
    <mergeCell ref="E4:G4"/>
    <mergeCell ref="B3:G3"/>
    <mergeCell ref="H3:J4"/>
    <mergeCell ref="B2:J2"/>
    <mergeCell ref="AH29:AK29"/>
    <mergeCell ref="AL29:AO29"/>
    <mergeCell ref="AP29:AS29"/>
    <mergeCell ref="A27:A30"/>
    <mergeCell ref="B27:Q27"/>
    <mergeCell ref="R27:AG27"/>
    <mergeCell ref="AH27:AW27"/>
    <mergeCell ref="B28:M28"/>
    <mergeCell ref="N28:Q29"/>
    <mergeCell ref="R28:AC28"/>
    <mergeCell ref="AD28:AG29"/>
    <mergeCell ref="AH28:AS28"/>
    <mergeCell ref="AT28:AW29"/>
    <mergeCell ref="B29:E29"/>
    <mergeCell ref="F29:I29"/>
    <mergeCell ref="J29:M29"/>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59BA2-6312-465E-906F-CF841A825051}">
  <dimension ref="A1:AW40"/>
  <sheetViews>
    <sheetView zoomScale="90" zoomScaleNormal="90" workbookViewId="0">
      <selection activeCell="A18" sqref="A18"/>
    </sheetView>
  </sheetViews>
  <sheetFormatPr defaultColWidth="8.85546875" defaultRowHeight="12.75" customHeight="1"/>
  <cols>
    <col min="1" max="1" width="18.85546875" style="42" customWidth="1"/>
    <col min="2" max="19" width="11.28515625" style="42" customWidth="1"/>
    <col min="20" max="20" width="8.85546875" style="42" customWidth="1"/>
    <col min="21" max="21" width="13.28515625" style="42" customWidth="1"/>
    <col min="22" max="22" width="8.85546875" style="42" customWidth="1"/>
    <col min="23" max="23" width="12.7109375" style="42" customWidth="1"/>
    <col min="24" max="24" width="8.85546875" style="42" customWidth="1"/>
    <col min="25" max="25" width="13.85546875" style="42" customWidth="1"/>
    <col min="26" max="26" width="18.42578125" style="42" customWidth="1"/>
    <col min="27" max="27" width="18.5703125" style="42" customWidth="1"/>
    <col min="28" max="30" width="8.85546875" style="42"/>
    <col min="31" max="31" width="18.5703125" style="42" customWidth="1"/>
    <col min="32" max="32" width="18.28515625" style="42" customWidth="1"/>
    <col min="33" max="35" width="8.85546875" style="42"/>
    <col min="36" max="37" width="18.42578125" style="42" customWidth="1"/>
    <col min="38" max="16384" width="8.85546875" style="42"/>
  </cols>
  <sheetData>
    <row r="1" spans="1:37" ht="24.6" customHeight="1">
      <c r="A1" s="557" t="s">
        <v>377</v>
      </c>
      <c r="B1" s="557"/>
      <c r="C1" s="557"/>
      <c r="D1" s="557"/>
      <c r="E1" s="557"/>
      <c r="F1" s="557"/>
      <c r="G1" s="557"/>
      <c r="H1" s="557"/>
      <c r="I1" s="557"/>
      <c r="J1" s="557"/>
      <c r="K1" s="557"/>
      <c r="L1" s="557"/>
      <c r="M1" s="557"/>
      <c r="N1" s="557"/>
      <c r="O1" s="557"/>
      <c r="P1" s="557"/>
      <c r="Q1" s="557"/>
      <c r="R1" s="557"/>
      <c r="S1" s="557"/>
      <c r="T1" s="234"/>
      <c r="U1" s="234"/>
      <c r="V1" s="234"/>
      <c r="W1" s="234"/>
      <c r="X1" s="234"/>
      <c r="Y1" s="234"/>
      <c r="Z1" s="49"/>
      <c r="AA1" s="49"/>
      <c r="AB1" s="49"/>
      <c r="AC1" s="49"/>
      <c r="AD1" s="49"/>
      <c r="AE1" s="49"/>
      <c r="AF1" s="49"/>
      <c r="AG1" s="49"/>
      <c r="AH1" s="49"/>
      <c r="AI1" s="49"/>
      <c r="AJ1" s="49"/>
      <c r="AK1" s="49"/>
    </row>
    <row r="2" spans="1:37" s="181" customFormat="1" ht="15" customHeight="1">
      <c r="A2" s="570" t="s">
        <v>115</v>
      </c>
      <c r="B2" s="550" t="s">
        <v>118</v>
      </c>
      <c r="C2" s="550"/>
      <c r="D2" s="550"/>
      <c r="E2" s="550"/>
      <c r="F2" s="550"/>
      <c r="G2" s="550"/>
      <c r="H2" s="550"/>
      <c r="I2" s="550"/>
      <c r="J2" s="550"/>
      <c r="K2" s="556" t="s">
        <v>119</v>
      </c>
      <c r="L2" s="573"/>
      <c r="M2" s="573"/>
      <c r="N2" s="573"/>
      <c r="O2" s="573"/>
      <c r="P2" s="573"/>
      <c r="Q2" s="573"/>
      <c r="R2" s="573"/>
      <c r="S2" s="574"/>
      <c r="T2" s="232"/>
      <c r="U2" s="232"/>
      <c r="V2" s="232"/>
      <c r="W2" s="232"/>
      <c r="X2" s="232"/>
      <c r="Y2" s="232"/>
      <c r="Z2" s="232"/>
      <c r="AA2" s="232"/>
      <c r="AB2" s="232"/>
      <c r="AC2" s="232"/>
      <c r="AD2" s="232"/>
      <c r="AE2" s="232"/>
    </row>
    <row r="3" spans="1:37" s="181" customFormat="1" ht="15" customHeight="1">
      <c r="A3" s="571"/>
      <c r="B3" s="567" t="s">
        <v>343</v>
      </c>
      <c r="C3" s="568"/>
      <c r="D3" s="568"/>
      <c r="E3" s="568"/>
      <c r="F3" s="568"/>
      <c r="G3" s="569"/>
      <c r="H3" s="561" t="s">
        <v>344</v>
      </c>
      <c r="I3" s="562"/>
      <c r="J3" s="563"/>
      <c r="K3" s="567" t="s">
        <v>343</v>
      </c>
      <c r="L3" s="568"/>
      <c r="M3" s="568"/>
      <c r="N3" s="568"/>
      <c r="O3" s="568"/>
      <c r="P3" s="569"/>
      <c r="Q3" s="561" t="s">
        <v>344</v>
      </c>
      <c r="R3" s="562"/>
      <c r="S3" s="563"/>
      <c r="T3" s="232"/>
      <c r="U3" s="232"/>
      <c r="V3" s="232"/>
      <c r="W3" s="232"/>
      <c r="X3" s="232"/>
      <c r="Y3" s="232"/>
      <c r="Z3" s="232"/>
      <c r="AA3" s="232"/>
      <c r="AB3" s="232"/>
      <c r="AC3" s="232"/>
      <c r="AD3" s="232"/>
      <c r="AE3" s="232"/>
    </row>
    <row r="4" spans="1:37" s="181" customFormat="1" ht="15" customHeight="1">
      <c r="A4" s="571"/>
      <c r="B4" s="558" t="s">
        <v>345</v>
      </c>
      <c r="C4" s="559"/>
      <c r="D4" s="560"/>
      <c r="E4" s="558" t="s">
        <v>346</v>
      </c>
      <c r="F4" s="559"/>
      <c r="G4" s="560"/>
      <c r="H4" s="564"/>
      <c r="I4" s="565"/>
      <c r="J4" s="566"/>
      <c r="K4" s="558" t="s">
        <v>345</v>
      </c>
      <c r="L4" s="559"/>
      <c r="M4" s="560"/>
      <c r="N4" s="558" t="s">
        <v>346</v>
      </c>
      <c r="O4" s="559"/>
      <c r="P4" s="560"/>
      <c r="Q4" s="564"/>
      <c r="R4" s="565"/>
      <c r="S4" s="566"/>
      <c r="T4" s="232"/>
      <c r="U4" s="232"/>
      <c r="V4" s="232"/>
      <c r="W4" s="232"/>
      <c r="X4" s="232"/>
      <c r="Y4" s="232"/>
      <c r="Z4" s="232"/>
      <c r="AA4" s="232"/>
      <c r="AB4" s="232"/>
      <c r="AC4" s="232"/>
      <c r="AD4" s="232"/>
      <c r="AE4" s="232"/>
    </row>
    <row r="5" spans="1:37" s="181" customFormat="1" ht="29.45" customHeight="1">
      <c r="A5" s="572"/>
      <c r="B5" s="82" t="s">
        <v>139</v>
      </c>
      <c r="C5" s="82" t="s">
        <v>140</v>
      </c>
      <c r="D5" s="82" t="s">
        <v>321</v>
      </c>
      <c r="E5" s="82" t="s">
        <v>139</v>
      </c>
      <c r="F5" s="82" t="s">
        <v>140</v>
      </c>
      <c r="G5" s="82" t="s">
        <v>321</v>
      </c>
      <c r="H5" s="82" t="s">
        <v>139</v>
      </c>
      <c r="I5" s="82" t="s">
        <v>140</v>
      </c>
      <c r="J5" s="82" t="s">
        <v>321</v>
      </c>
      <c r="K5" s="82" t="s">
        <v>139</v>
      </c>
      <c r="L5" s="82" t="s">
        <v>140</v>
      </c>
      <c r="M5" s="82" t="s">
        <v>321</v>
      </c>
      <c r="N5" s="82" t="s">
        <v>139</v>
      </c>
      <c r="O5" s="82" t="s">
        <v>140</v>
      </c>
      <c r="P5" s="82" t="s">
        <v>321</v>
      </c>
      <c r="Q5" s="82" t="s">
        <v>139</v>
      </c>
      <c r="R5" s="82" t="s">
        <v>140</v>
      </c>
      <c r="S5" s="82" t="s">
        <v>321</v>
      </c>
      <c r="T5" s="232"/>
      <c r="U5" s="232"/>
      <c r="V5" s="232"/>
      <c r="W5" s="232"/>
      <c r="X5" s="232"/>
      <c r="Y5" s="232"/>
      <c r="Z5" s="232"/>
      <c r="AA5" s="232"/>
      <c r="AB5" s="232"/>
      <c r="AC5" s="232"/>
      <c r="AD5" s="232"/>
      <c r="AE5" s="232"/>
    </row>
    <row r="6" spans="1:37" s="190" customFormat="1" ht="15" customHeight="1">
      <c r="A6" s="236" t="s">
        <v>231</v>
      </c>
      <c r="B6" s="248">
        <v>97.9</v>
      </c>
      <c r="C6" s="248">
        <v>96.1</v>
      </c>
      <c r="D6" s="248">
        <v>89.4</v>
      </c>
      <c r="E6" s="248">
        <v>96.6</v>
      </c>
      <c r="F6" s="248">
        <v>93.9</v>
      </c>
      <c r="G6" s="248">
        <v>88.7</v>
      </c>
      <c r="H6" s="248">
        <v>92.8</v>
      </c>
      <c r="I6" s="248">
        <v>89.7</v>
      </c>
      <c r="J6" s="248">
        <v>88.7</v>
      </c>
      <c r="K6" s="248">
        <v>97.4</v>
      </c>
      <c r="L6" s="248">
        <v>95.1</v>
      </c>
      <c r="M6" s="248">
        <v>88.5</v>
      </c>
      <c r="N6" s="248">
        <v>95.1</v>
      </c>
      <c r="O6" s="248">
        <v>91.8</v>
      </c>
      <c r="P6" s="248">
        <v>87.4</v>
      </c>
      <c r="Q6" s="248">
        <v>88.9</v>
      </c>
      <c r="R6" s="248">
        <v>85.4</v>
      </c>
      <c r="S6" s="248">
        <v>85.9</v>
      </c>
      <c r="T6" s="52"/>
      <c r="U6" s="52"/>
      <c r="V6" s="52"/>
      <c r="W6" s="52"/>
      <c r="X6" s="52"/>
      <c r="Y6" s="52"/>
      <c r="Z6" s="52"/>
      <c r="AA6" s="52"/>
      <c r="AB6" s="52"/>
      <c r="AC6" s="52"/>
      <c r="AD6" s="52"/>
      <c r="AE6" s="52"/>
    </row>
    <row r="7" spans="1:37" ht="15" customHeight="1">
      <c r="A7" s="233" t="s">
        <v>124</v>
      </c>
      <c r="B7" s="249">
        <v>96.4</v>
      </c>
      <c r="C7" s="249">
        <v>95.8</v>
      </c>
      <c r="D7" s="249">
        <v>82</v>
      </c>
      <c r="E7" s="249">
        <v>95.5</v>
      </c>
      <c r="F7" s="249">
        <v>93.7</v>
      </c>
      <c r="G7" s="249">
        <v>81.5</v>
      </c>
      <c r="H7" s="249">
        <v>93.4</v>
      </c>
      <c r="I7" s="249">
        <v>93.4</v>
      </c>
      <c r="J7" s="249">
        <v>86.8</v>
      </c>
      <c r="K7" s="249">
        <v>95.4</v>
      </c>
      <c r="L7" s="249">
        <v>94.7</v>
      </c>
      <c r="M7" s="249">
        <v>81.5</v>
      </c>
      <c r="N7" s="249">
        <v>93.9</v>
      </c>
      <c r="O7" s="249">
        <v>91.9</v>
      </c>
      <c r="P7" s="249">
        <v>81.099999999999994</v>
      </c>
      <c r="Q7" s="249">
        <v>91.1</v>
      </c>
      <c r="R7" s="249">
        <v>91.2</v>
      </c>
      <c r="S7" s="249">
        <v>84.5</v>
      </c>
      <c r="T7" s="49"/>
      <c r="U7" s="49"/>
      <c r="V7" s="49"/>
      <c r="W7" s="49"/>
      <c r="X7" s="49"/>
      <c r="Y7" s="49"/>
      <c r="Z7" s="49"/>
      <c r="AA7" s="49"/>
      <c r="AB7" s="49"/>
      <c r="AC7" s="49"/>
      <c r="AD7" s="49"/>
      <c r="AE7" s="49"/>
    </row>
    <row r="8" spans="1:37" ht="15" customHeight="1">
      <c r="A8" s="233" t="s">
        <v>125</v>
      </c>
      <c r="B8" s="249">
        <v>94.8</v>
      </c>
      <c r="C8" s="249">
        <v>94.8</v>
      </c>
      <c r="D8" s="249">
        <v>91.5</v>
      </c>
      <c r="E8" s="249">
        <v>94.1</v>
      </c>
      <c r="F8" s="249">
        <v>93</v>
      </c>
      <c r="G8" s="249">
        <v>90.6</v>
      </c>
      <c r="H8" s="249">
        <v>92.5</v>
      </c>
      <c r="I8" s="249">
        <v>89.1</v>
      </c>
      <c r="J8" s="249">
        <v>87.5</v>
      </c>
      <c r="K8" s="249">
        <v>93.7</v>
      </c>
      <c r="L8" s="249">
        <v>93.7</v>
      </c>
      <c r="M8" s="249">
        <v>89.9</v>
      </c>
      <c r="N8" s="249">
        <v>92.3</v>
      </c>
      <c r="O8" s="249">
        <v>90.9</v>
      </c>
      <c r="P8" s="249">
        <v>88.7</v>
      </c>
      <c r="Q8" s="249">
        <v>89.7</v>
      </c>
      <c r="R8" s="249">
        <v>86.2</v>
      </c>
      <c r="S8" s="249">
        <v>85.8</v>
      </c>
      <c r="T8" s="49"/>
      <c r="U8" s="49"/>
      <c r="V8" s="49"/>
      <c r="W8" s="49"/>
      <c r="X8" s="49"/>
      <c r="Y8" s="49"/>
      <c r="Z8" s="49"/>
      <c r="AA8" s="49"/>
      <c r="AB8" s="49"/>
      <c r="AC8" s="49"/>
      <c r="AD8" s="49"/>
      <c r="AE8" s="49"/>
    </row>
    <row r="9" spans="1:37" ht="15" customHeight="1">
      <c r="A9" s="233" t="s">
        <v>126</v>
      </c>
      <c r="B9" s="249">
        <v>98.5</v>
      </c>
      <c r="C9" s="249">
        <v>97.5</v>
      </c>
      <c r="D9" s="249">
        <v>96.7</v>
      </c>
      <c r="E9" s="249">
        <v>97.8</v>
      </c>
      <c r="F9" s="249">
        <v>95.5</v>
      </c>
      <c r="G9" s="249">
        <v>95.9</v>
      </c>
      <c r="H9" s="249">
        <v>95.1</v>
      </c>
      <c r="I9" s="249">
        <v>90.1</v>
      </c>
      <c r="J9" s="249">
        <v>93.9</v>
      </c>
      <c r="K9" s="249">
        <v>98.2</v>
      </c>
      <c r="L9" s="249">
        <v>97</v>
      </c>
      <c r="M9" s="249">
        <v>95.5</v>
      </c>
      <c r="N9" s="249">
        <v>96.7</v>
      </c>
      <c r="O9" s="249">
        <v>93.4</v>
      </c>
      <c r="P9" s="249">
        <v>94.6</v>
      </c>
      <c r="Q9" s="249">
        <v>92.1</v>
      </c>
      <c r="R9" s="249">
        <v>84.4</v>
      </c>
      <c r="S9" s="249">
        <v>91.2</v>
      </c>
      <c r="T9" s="49"/>
      <c r="U9" s="49"/>
      <c r="V9" s="49"/>
      <c r="W9" s="49"/>
      <c r="X9" s="49"/>
      <c r="Y9" s="49"/>
      <c r="Z9" s="49"/>
      <c r="AA9" s="49"/>
      <c r="AB9" s="49"/>
      <c r="AC9" s="49"/>
      <c r="AD9" s="49"/>
      <c r="AE9" s="49"/>
    </row>
    <row r="10" spans="1:37" ht="15" customHeight="1">
      <c r="A10" s="233" t="s">
        <v>127</v>
      </c>
      <c r="B10" s="249">
        <v>98.6</v>
      </c>
      <c r="C10" s="249">
        <v>97.7</v>
      </c>
      <c r="D10" s="249">
        <v>97.1</v>
      </c>
      <c r="E10" s="249">
        <v>95.8</v>
      </c>
      <c r="F10" s="249">
        <v>93.1</v>
      </c>
      <c r="G10" s="249">
        <v>93.6</v>
      </c>
      <c r="H10" s="249">
        <v>88.8</v>
      </c>
      <c r="I10" s="249">
        <v>83.3</v>
      </c>
      <c r="J10" s="249">
        <v>88.4</v>
      </c>
      <c r="K10" s="249">
        <v>98.1</v>
      </c>
      <c r="L10" s="249">
        <v>97</v>
      </c>
      <c r="M10" s="249">
        <v>97</v>
      </c>
      <c r="N10" s="249">
        <v>93.7</v>
      </c>
      <c r="O10" s="249">
        <v>89.7</v>
      </c>
      <c r="P10" s="249">
        <v>91.5</v>
      </c>
      <c r="Q10" s="249">
        <v>82.3</v>
      </c>
      <c r="R10" s="249">
        <v>74.5</v>
      </c>
      <c r="S10" s="249">
        <v>84.2</v>
      </c>
      <c r="T10" s="49"/>
      <c r="U10" s="49"/>
      <c r="V10" s="49"/>
      <c r="W10" s="49"/>
      <c r="X10" s="49"/>
      <c r="Y10" s="49"/>
      <c r="Z10" s="49"/>
      <c r="AA10" s="49"/>
      <c r="AB10" s="49"/>
      <c r="AC10" s="49"/>
      <c r="AD10" s="49"/>
      <c r="AE10" s="49"/>
    </row>
    <row r="11" spans="1:37" ht="15" customHeight="1">
      <c r="A11" s="233" t="s">
        <v>128</v>
      </c>
      <c r="B11" s="249">
        <v>96.4</v>
      </c>
      <c r="C11" s="249">
        <v>95.7</v>
      </c>
      <c r="D11" s="249">
        <v>93.8</v>
      </c>
      <c r="E11" s="249">
        <v>95</v>
      </c>
      <c r="F11" s="249">
        <v>93.3</v>
      </c>
      <c r="G11" s="249">
        <v>89.7</v>
      </c>
      <c r="H11" s="249">
        <v>91.2</v>
      </c>
      <c r="I11" s="249">
        <v>87.6</v>
      </c>
      <c r="J11" s="249">
        <v>85.2</v>
      </c>
      <c r="K11" s="249">
        <v>95.7</v>
      </c>
      <c r="L11" s="249">
        <v>94.4</v>
      </c>
      <c r="M11" s="249">
        <v>93.2</v>
      </c>
      <c r="N11" s="249">
        <v>93.3</v>
      </c>
      <c r="O11" s="249">
        <v>90.2</v>
      </c>
      <c r="P11" s="249">
        <v>88.8</v>
      </c>
      <c r="Q11" s="249">
        <v>86.3</v>
      </c>
      <c r="R11" s="249">
        <v>80.2</v>
      </c>
      <c r="S11" s="249">
        <v>80.8</v>
      </c>
      <c r="T11" s="49"/>
      <c r="U11" s="49"/>
      <c r="V11" s="49"/>
      <c r="W11" s="49"/>
      <c r="X11" s="49"/>
      <c r="Y11" s="49"/>
      <c r="Z11" s="49"/>
      <c r="AA11" s="49"/>
      <c r="AB11" s="49"/>
      <c r="AC11" s="49"/>
      <c r="AD11" s="49"/>
      <c r="AE11" s="49"/>
    </row>
    <row r="12" spans="1:37" ht="16.149999999999999">
      <c r="A12" s="41" t="s">
        <v>263</v>
      </c>
      <c r="Z12" s="46"/>
      <c r="AA12" s="46"/>
      <c r="AB12" s="46"/>
      <c r="AC12" s="46"/>
      <c r="AD12" s="46"/>
      <c r="AE12" s="46"/>
      <c r="AF12" s="46"/>
      <c r="AG12" s="46"/>
      <c r="AH12" s="46"/>
      <c r="AI12" s="46"/>
      <c r="AJ12" s="46"/>
      <c r="AK12" s="46"/>
    </row>
    <row r="13" spans="1:37" ht="16.149999999999999">
      <c r="A13" s="41" t="s">
        <v>378</v>
      </c>
      <c r="Z13" s="46"/>
      <c r="AA13" s="46"/>
      <c r="AB13" s="46"/>
      <c r="AC13" s="46"/>
      <c r="AD13" s="46"/>
      <c r="AE13" s="46"/>
      <c r="AF13" s="46"/>
      <c r="AG13" s="46"/>
      <c r="AH13" s="46"/>
      <c r="AI13" s="46"/>
      <c r="AJ13" s="46"/>
      <c r="AK13" s="46"/>
    </row>
    <row r="14" spans="1:37" ht="16.149999999999999">
      <c r="A14" s="41" t="s">
        <v>365</v>
      </c>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row>
    <row r="15" spans="1:37" ht="16.149999999999999">
      <c r="A15" s="46"/>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row>
    <row r="16" spans="1:37" ht="16.149999999999999">
      <c r="R16" s="46"/>
      <c r="S16" s="46"/>
      <c r="T16" s="46"/>
      <c r="U16" s="46"/>
      <c r="V16" s="46"/>
      <c r="W16" s="46"/>
      <c r="X16" s="46"/>
      <c r="Y16" s="46"/>
      <c r="Z16" s="46"/>
      <c r="AA16" s="46"/>
      <c r="AB16" s="46"/>
      <c r="AC16" s="46"/>
      <c r="AD16" s="46"/>
      <c r="AE16" s="46"/>
      <c r="AF16" s="46"/>
      <c r="AG16" s="46"/>
      <c r="AH16" s="46"/>
    </row>
    <row r="18" spans="1:49" ht="13.9">
      <c r="A18" s="136"/>
    </row>
    <row r="20" spans="1:49" ht="12.75" hidden="1" customHeight="1"/>
    <row r="21" spans="1:49" ht="12.75" hidden="1" customHeight="1">
      <c r="A21" s="199" t="s">
        <v>247</v>
      </c>
    </row>
    <row r="22" spans="1:49" ht="12.75" hidden="1" customHeight="1"/>
    <row r="23" spans="1:49" ht="12.75" hidden="1" customHeight="1"/>
    <row r="24" spans="1:49" ht="12.75" hidden="1" customHeight="1">
      <c r="A24" s="52" t="s">
        <v>379</v>
      </c>
      <c r="R24" s="52"/>
      <c r="S24" s="52"/>
      <c r="T24" s="52"/>
      <c r="U24" s="52"/>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row>
    <row r="25" spans="1:49" ht="12.75" hidden="1" customHeight="1">
      <c r="A25" s="55"/>
      <c r="R25" s="51"/>
      <c r="S25" s="51"/>
      <c r="T25" s="51"/>
      <c r="U25" s="51"/>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row>
    <row r="26" spans="1:49" ht="12.75" hidden="1" customHeight="1">
      <c r="A26" s="532" t="s">
        <v>115</v>
      </c>
      <c r="B26" s="42" t="s">
        <v>117</v>
      </c>
      <c r="R26" s="635" t="s">
        <v>118</v>
      </c>
      <c r="S26" s="636"/>
      <c r="T26" s="636"/>
      <c r="U26" s="636"/>
      <c r="V26" s="636"/>
      <c r="W26" s="636"/>
      <c r="X26" s="636"/>
      <c r="Y26" s="636"/>
      <c r="Z26" s="636"/>
      <c r="AA26" s="636"/>
      <c r="AB26" s="636"/>
      <c r="AC26" s="636"/>
      <c r="AD26" s="636"/>
      <c r="AE26" s="636"/>
      <c r="AF26" s="636"/>
      <c r="AG26" s="637"/>
      <c r="AH26" s="635" t="s">
        <v>119</v>
      </c>
      <c r="AI26" s="636"/>
      <c r="AJ26" s="636"/>
      <c r="AK26" s="636"/>
      <c r="AL26" s="636"/>
      <c r="AM26" s="636"/>
      <c r="AN26" s="636"/>
      <c r="AO26" s="636"/>
      <c r="AP26" s="636"/>
      <c r="AQ26" s="636"/>
      <c r="AR26" s="636"/>
      <c r="AS26" s="636"/>
      <c r="AT26" s="636"/>
      <c r="AU26" s="636"/>
      <c r="AV26" s="636"/>
      <c r="AW26" s="637"/>
    </row>
    <row r="27" spans="1:49" ht="12.75" hidden="1" customHeight="1">
      <c r="A27" s="533"/>
      <c r="B27" s="42" t="s">
        <v>343</v>
      </c>
      <c r="N27" s="42" t="s">
        <v>344</v>
      </c>
      <c r="R27" s="505" t="s">
        <v>343</v>
      </c>
      <c r="S27" s="505"/>
      <c r="T27" s="505"/>
      <c r="U27" s="505"/>
      <c r="V27" s="505"/>
      <c r="W27" s="505"/>
      <c r="X27" s="505"/>
      <c r="Y27" s="505"/>
      <c r="Z27" s="505"/>
      <c r="AA27" s="505"/>
      <c r="AB27" s="505"/>
      <c r="AC27" s="535"/>
      <c r="AD27" s="536" t="s">
        <v>344</v>
      </c>
      <c r="AE27" s="537"/>
      <c r="AF27" s="537"/>
      <c r="AG27" s="538"/>
      <c r="AH27" s="504" t="s">
        <v>343</v>
      </c>
      <c r="AI27" s="505"/>
      <c r="AJ27" s="505"/>
      <c r="AK27" s="505"/>
      <c r="AL27" s="505"/>
      <c r="AM27" s="505"/>
      <c r="AN27" s="505"/>
      <c r="AO27" s="505"/>
      <c r="AP27" s="505"/>
      <c r="AQ27" s="505"/>
      <c r="AR27" s="505"/>
      <c r="AS27" s="535"/>
      <c r="AT27" s="536" t="s">
        <v>344</v>
      </c>
      <c r="AU27" s="537"/>
      <c r="AV27" s="537"/>
      <c r="AW27" s="538"/>
    </row>
    <row r="28" spans="1:49" ht="12.75" hidden="1" customHeight="1">
      <c r="A28" s="533"/>
      <c r="B28" s="42" t="s">
        <v>117</v>
      </c>
      <c r="F28" s="42" t="s">
        <v>345</v>
      </c>
      <c r="J28" s="42" t="s">
        <v>346</v>
      </c>
      <c r="R28" s="530" t="s">
        <v>117</v>
      </c>
      <c r="S28" s="517"/>
      <c r="T28" s="517"/>
      <c r="U28" s="531"/>
      <c r="V28" s="530" t="s">
        <v>345</v>
      </c>
      <c r="W28" s="517"/>
      <c r="X28" s="517"/>
      <c r="Y28" s="531"/>
      <c r="Z28" s="530" t="s">
        <v>346</v>
      </c>
      <c r="AA28" s="517"/>
      <c r="AB28" s="517"/>
      <c r="AC28" s="531"/>
      <c r="AD28" s="539"/>
      <c r="AE28" s="540"/>
      <c r="AF28" s="540"/>
      <c r="AG28" s="541"/>
      <c r="AH28" s="530" t="s">
        <v>117</v>
      </c>
      <c r="AI28" s="517"/>
      <c r="AJ28" s="517"/>
      <c r="AK28" s="531"/>
      <c r="AL28" s="530" t="s">
        <v>345</v>
      </c>
      <c r="AM28" s="517"/>
      <c r="AN28" s="517"/>
      <c r="AO28" s="531"/>
      <c r="AP28" s="530" t="s">
        <v>346</v>
      </c>
      <c r="AQ28" s="517"/>
      <c r="AR28" s="517"/>
      <c r="AS28" s="531"/>
      <c r="AT28" s="539"/>
      <c r="AU28" s="540"/>
      <c r="AV28" s="540"/>
      <c r="AW28" s="541"/>
    </row>
    <row r="29" spans="1:49" ht="12.75" hidden="1" customHeight="1">
      <c r="A29" s="534"/>
      <c r="B29" s="42" t="s">
        <v>139</v>
      </c>
      <c r="C29" s="42" t="s">
        <v>140</v>
      </c>
      <c r="D29" s="42" t="s">
        <v>321</v>
      </c>
      <c r="E29" s="42" t="s">
        <v>322</v>
      </c>
      <c r="F29" s="42" t="s">
        <v>139</v>
      </c>
      <c r="G29" s="42" t="s">
        <v>140</v>
      </c>
      <c r="H29" s="42" t="s">
        <v>321</v>
      </c>
      <c r="I29" s="42" t="s">
        <v>322</v>
      </c>
      <c r="J29" s="42" t="s">
        <v>139</v>
      </c>
      <c r="K29" s="42" t="s">
        <v>140</v>
      </c>
      <c r="L29" s="42" t="s">
        <v>321</v>
      </c>
      <c r="M29" s="42" t="s">
        <v>322</v>
      </c>
      <c r="N29" s="42" t="s">
        <v>139</v>
      </c>
      <c r="O29" s="42" t="s">
        <v>140</v>
      </c>
      <c r="P29" s="42" t="s">
        <v>321</v>
      </c>
      <c r="Q29" s="42" t="s">
        <v>322</v>
      </c>
      <c r="R29" s="154" t="s">
        <v>139</v>
      </c>
      <c r="S29" s="154" t="s">
        <v>140</v>
      </c>
      <c r="T29" s="154" t="s">
        <v>321</v>
      </c>
      <c r="U29" s="154" t="s">
        <v>322</v>
      </c>
      <c r="V29" s="154" t="s">
        <v>139</v>
      </c>
      <c r="W29" s="154" t="s">
        <v>140</v>
      </c>
      <c r="X29" s="154" t="s">
        <v>321</v>
      </c>
      <c r="Y29" s="154" t="s">
        <v>322</v>
      </c>
      <c r="Z29" s="154" t="s">
        <v>139</v>
      </c>
      <c r="AA29" s="154" t="s">
        <v>140</v>
      </c>
      <c r="AB29" s="154" t="s">
        <v>321</v>
      </c>
      <c r="AC29" s="154" t="s">
        <v>322</v>
      </c>
      <c r="AD29" s="154" t="s">
        <v>139</v>
      </c>
      <c r="AE29" s="154" t="s">
        <v>140</v>
      </c>
      <c r="AF29" s="154" t="s">
        <v>321</v>
      </c>
      <c r="AG29" s="154" t="s">
        <v>322</v>
      </c>
      <c r="AH29" s="154" t="s">
        <v>139</v>
      </c>
      <c r="AI29" s="154" t="s">
        <v>140</v>
      </c>
      <c r="AJ29" s="154" t="s">
        <v>321</v>
      </c>
      <c r="AK29" s="154" t="s">
        <v>322</v>
      </c>
      <c r="AL29" s="154" t="s">
        <v>139</v>
      </c>
      <c r="AM29" s="154" t="s">
        <v>140</v>
      </c>
      <c r="AN29" s="154" t="s">
        <v>321</v>
      </c>
      <c r="AO29" s="154" t="s">
        <v>322</v>
      </c>
      <c r="AP29" s="154" t="s">
        <v>139</v>
      </c>
      <c r="AQ29" s="154" t="s">
        <v>140</v>
      </c>
      <c r="AR29" s="154" t="s">
        <v>321</v>
      </c>
      <c r="AS29" s="154" t="s">
        <v>322</v>
      </c>
      <c r="AT29" s="154" t="s">
        <v>139</v>
      </c>
      <c r="AU29" s="154" t="s">
        <v>140</v>
      </c>
      <c r="AV29" s="154" t="s">
        <v>321</v>
      </c>
      <c r="AW29" s="154" t="s">
        <v>322</v>
      </c>
    </row>
    <row r="30" spans="1:49" ht="12.75" hidden="1" customHeight="1">
      <c r="A30" s="206" t="s">
        <v>231</v>
      </c>
      <c r="B30" s="42">
        <v>96.8</v>
      </c>
      <c r="C30" s="42">
        <v>94.3</v>
      </c>
      <c r="D30" s="42">
        <v>88.6</v>
      </c>
      <c r="E30" s="42">
        <v>94.4</v>
      </c>
      <c r="F30" s="42">
        <v>97.6</v>
      </c>
      <c r="G30" s="42">
        <v>95.6</v>
      </c>
      <c r="H30" s="42">
        <v>89</v>
      </c>
      <c r="I30" s="42">
        <v>95.3</v>
      </c>
      <c r="J30" s="42">
        <v>95.8</v>
      </c>
      <c r="K30" s="42">
        <v>92.8</v>
      </c>
      <c r="L30" s="42">
        <v>88</v>
      </c>
      <c r="M30" s="42">
        <v>93.2</v>
      </c>
      <c r="N30" s="42">
        <v>90.9</v>
      </c>
      <c r="O30" s="42">
        <v>87.6</v>
      </c>
      <c r="P30" s="42">
        <v>87.4</v>
      </c>
      <c r="Q30" s="42">
        <v>88.6</v>
      </c>
      <c r="R30" s="229">
        <v>97.3</v>
      </c>
      <c r="S30" s="229">
        <v>95.1</v>
      </c>
      <c r="T30" s="229">
        <v>89.1</v>
      </c>
      <c r="U30" s="229">
        <v>95.1</v>
      </c>
      <c r="V30" s="229">
        <v>97.9</v>
      </c>
      <c r="W30" s="229">
        <v>96.1</v>
      </c>
      <c r="X30" s="229">
        <v>89.4</v>
      </c>
      <c r="Y30" s="229">
        <v>95.8</v>
      </c>
      <c r="Z30" s="229">
        <v>96.6</v>
      </c>
      <c r="AA30" s="229">
        <v>93.9</v>
      </c>
      <c r="AB30" s="229">
        <v>88.7</v>
      </c>
      <c r="AC30" s="229">
        <v>94.2</v>
      </c>
      <c r="AD30" s="229">
        <v>92.8</v>
      </c>
      <c r="AE30" s="229">
        <v>89.7</v>
      </c>
      <c r="AF30" s="229">
        <v>88.7</v>
      </c>
      <c r="AG30" s="229">
        <v>90.5</v>
      </c>
      <c r="AH30" s="229">
        <v>96.4</v>
      </c>
      <c r="AI30" s="229">
        <v>93.6</v>
      </c>
      <c r="AJ30" s="229">
        <v>88.1</v>
      </c>
      <c r="AK30" s="229">
        <v>93.8</v>
      </c>
      <c r="AL30" s="229">
        <v>97.4</v>
      </c>
      <c r="AM30" s="229">
        <v>95.1</v>
      </c>
      <c r="AN30" s="229">
        <v>88.5</v>
      </c>
      <c r="AO30" s="229">
        <v>94.9</v>
      </c>
      <c r="AP30" s="229">
        <v>95.1</v>
      </c>
      <c r="AQ30" s="229">
        <v>91.8</v>
      </c>
      <c r="AR30" s="229">
        <v>87.4</v>
      </c>
      <c r="AS30" s="229">
        <v>92.3</v>
      </c>
      <c r="AT30" s="229">
        <v>88.9</v>
      </c>
      <c r="AU30" s="229">
        <v>85.4</v>
      </c>
      <c r="AV30" s="229">
        <v>85.9</v>
      </c>
      <c r="AW30" s="229">
        <v>86.6</v>
      </c>
    </row>
    <row r="31" spans="1:49" ht="12.75" hidden="1" customHeight="1">
      <c r="A31" s="206" t="s">
        <v>124</v>
      </c>
      <c r="B31" s="42">
        <v>95.4</v>
      </c>
      <c r="C31" s="42">
        <v>94.1</v>
      </c>
      <c r="D31" s="42">
        <v>81.599999999999994</v>
      </c>
      <c r="E31" s="42">
        <v>93.3</v>
      </c>
      <c r="F31" s="42">
        <v>95.9</v>
      </c>
      <c r="G31" s="42">
        <v>95.2</v>
      </c>
      <c r="H31" s="42">
        <v>81.7</v>
      </c>
      <c r="I31" s="42">
        <v>94.4</v>
      </c>
      <c r="J31" s="42">
        <v>94.7</v>
      </c>
      <c r="K31" s="42">
        <v>92.8</v>
      </c>
      <c r="L31" s="42">
        <v>81.3</v>
      </c>
      <c r="M31" s="42">
        <v>91.8</v>
      </c>
      <c r="N31" s="42">
        <v>92.4</v>
      </c>
      <c r="O31" s="42">
        <v>92.3</v>
      </c>
      <c r="P31" s="42">
        <v>85.6</v>
      </c>
      <c r="Q31" s="42">
        <v>92.4</v>
      </c>
      <c r="R31" s="229">
        <v>96</v>
      </c>
      <c r="S31" s="229">
        <v>94.8</v>
      </c>
      <c r="T31" s="229">
        <v>81.8</v>
      </c>
      <c r="U31" s="229">
        <v>94.1</v>
      </c>
      <c r="V31" s="229">
        <v>96.4</v>
      </c>
      <c r="W31" s="229">
        <v>95.8</v>
      </c>
      <c r="X31" s="229">
        <v>82</v>
      </c>
      <c r="Y31" s="229">
        <v>95.1</v>
      </c>
      <c r="Z31" s="229">
        <v>95.5</v>
      </c>
      <c r="AA31" s="229">
        <v>93.7</v>
      </c>
      <c r="AB31" s="229">
        <v>81.5</v>
      </c>
      <c r="AC31" s="229">
        <v>92.7</v>
      </c>
      <c r="AD31" s="229">
        <v>93.4</v>
      </c>
      <c r="AE31" s="229">
        <v>93.4</v>
      </c>
      <c r="AF31" s="229">
        <v>86.8</v>
      </c>
      <c r="AG31" s="229">
        <v>93.3</v>
      </c>
      <c r="AH31" s="229">
        <v>94.7</v>
      </c>
      <c r="AI31" s="229">
        <v>93.4</v>
      </c>
      <c r="AJ31" s="229">
        <v>81.3</v>
      </c>
      <c r="AK31" s="229">
        <v>92.7</v>
      </c>
      <c r="AL31" s="229">
        <v>95.4</v>
      </c>
      <c r="AM31" s="229">
        <v>94.7</v>
      </c>
      <c r="AN31" s="229">
        <v>81.5</v>
      </c>
      <c r="AO31" s="229">
        <v>93.8</v>
      </c>
      <c r="AP31" s="229">
        <v>93.9</v>
      </c>
      <c r="AQ31" s="229">
        <v>91.9</v>
      </c>
      <c r="AR31" s="229">
        <v>81.099999999999994</v>
      </c>
      <c r="AS31" s="229">
        <v>90.9</v>
      </c>
      <c r="AT31" s="229">
        <v>91.1</v>
      </c>
      <c r="AU31" s="229">
        <v>91.2</v>
      </c>
      <c r="AV31" s="229">
        <v>84.5</v>
      </c>
      <c r="AW31" s="229">
        <v>91.4</v>
      </c>
    </row>
    <row r="32" spans="1:49" ht="12.75" hidden="1" customHeight="1">
      <c r="A32" s="206" t="s">
        <v>125</v>
      </c>
      <c r="B32" s="42">
        <v>93.8</v>
      </c>
      <c r="C32" s="42">
        <v>93.1</v>
      </c>
      <c r="D32" s="42">
        <v>90.2</v>
      </c>
      <c r="E32" s="42">
        <v>92.6</v>
      </c>
      <c r="F32" s="42">
        <v>94.3</v>
      </c>
      <c r="G32" s="42">
        <v>94.2</v>
      </c>
      <c r="H32" s="42">
        <v>90.7</v>
      </c>
      <c r="I32" s="42">
        <v>93.4</v>
      </c>
      <c r="J32" s="42">
        <v>93.2</v>
      </c>
      <c r="K32" s="42">
        <v>91.9</v>
      </c>
      <c r="L32" s="42">
        <v>89.6</v>
      </c>
      <c r="M32" s="42">
        <v>91.3</v>
      </c>
      <c r="N32" s="42">
        <v>91.2</v>
      </c>
      <c r="O32" s="42">
        <v>87.8</v>
      </c>
      <c r="P32" s="42">
        <v>86.7</v>
      </c>
      <c r="Q32" s="42">
        <v>87.2</v>
      </c>
      <c r="R32" s="229">
        <v>94.5</v>
      </c>
      <c r="S32" s="229">
        <v>93.9</v>
      </c>
      <c r="T32" s="229">
        <v>91.1</v>
      </c>
      <c r="U32" s="229">
        <v>93.4</v>
      </c>
      <c r="V32" s="229">
        <v>94.8</v>
      </c>
      <c r="W32" s="229">
        <v>94.8</v>
      </c>
      <c r="X32" s="229">
        <v>91.5</v>
      </c>
      <c r="Y32" s="229">
        <v>94</v>
      </c>
      <c r="Z32" s="229">
        <v>94.1</v>
      </c>
      <c r="AA32" s="229">
        <v>93</v>
      </c>
      <c r="AB32" s="229">
        <v>90.6</v>
      </c>
      <c r="AC32" s="229">
        <v>92.4</v>
      </c>
      <c r="AD32" s="229">
        <v>92.5</v>
      </c>
      <c r="AE32" s="229">
        <v>89.1</v>
      </c>
      <c r="AF32" s="229">
        <v>87.5</v>
      </c>
      <c r="AG32" s="229">
        <v>88.5</v>
      </c>
      <c r="AH32" s="229">
        <v>93.1</v>
      </c>
      <c r="AI32" s="229">
        <v>92.3</v>
      </c>
      <c r="AJ32" s="229">
        <v>89.4</v>
      </c>
      <c r="AK32" s="229">
        <v>91.9</v>
      </c>
      <c r="AL32" s="229">
        <v>93.7</v>
      </c>
      <c r="AM32" s="229">
        <v>93.7</v>
      </c>
      <c r="AN32" s="229">
        <v>89.9</v>
      </c>
      <c r="AO32" s="229">
        <v>92.9</v>
      </c>
      <c r="AP32" s="229">
        <v>92.3</v>
      </c>
      <c r="AQ32" s="229">
        <v>90.9</v>
      </c>
      <c r="AR32" s="229">
        <v>88.7</v>
      </c>
      <c r="AS32" s="229">
        <v>90.3</v>
      </c>
      <c r="AT32" s="229">
        <v>89.7</v>
      </c>
      <c r="AU32" s="229">
        <v>86.2</v>
      </c>
      <c r="AV32" s="229">
        <v>85.8</v>
      </c>
      <c r="AW32" s="229">
        <v>85.7</v>
      </c>
    </row>
    <row r="33" spans="1:49" ht="12.75" hidden="1" customHeight="1">
      <c r="A33" s="206" t="s">
        <v>126</v>
      </c>
      <c r="B33" s="42">
        <v>97.8</v>
      </c>
      <c r="C33" s="42">
        <v>95.9</v>
      </c>
      <c r="D33" s="42">
        <v>95.7</v>
      </c>
      <c r="E33" s="42">
        <v>96.2</v>
      </c>
      <c r="F33" s="42">
        <v>98.3</v>
      </c>
      <c r="G33" s="42">
        <v>97.3</v>
      </c>
      <c r="H33" s="42">
        <v>96.1</v>
      </c>
      <c r="I33" s="42">
        <v>96.8</v>
      </c>
      <c r="J33" s="42">
        <v>97.2</v>
      </c>
      <c r="K33" s="42">
        <v>94.4</v>
      </c>
      <c r="L33" s="42">
        <v>95.2</v>
      </c>
      <c r="M33" s="42">
        <v>95.3</v>
      </c>
      <c r="N33" s="42">
        <v>93.6</v>
      </c>
      <c r="O33" s="42">
        <v>87.3</v>
      </c>
      <c r="P33" s="42">
        <v>92.6</v>
      </c>
      <c r="Q33" s="42">
        <v>89.8</v>
      </c>
      <c r="R33" s="229">
        <v>98.2</v>
      </c>
      <c r="S33" s="229">
        <v>96.6</v>
      </c>
      <c r="T33" s="229">
        <v>96.3</v>
      </c>
      <c r="U33" s="229">
        <v>96.7</v>
      </c>
      <c r="V33" s="229">
        <v>98.5</v>
      </c>
      <c r="W33" s="229">
        <v>97.5</v>
      </c>
      <c r="X33" s="229">
        <v>96.7</v>
      </c>
      <c r="Y33" s="229">
        <v>97.1</v>
      </c>
      <c r="Z33" s="229">
        <v>97.8</v>
      </c>
      <c r="AA33" s="229">
        <v>95.5</v>
      </c>
      <c r="AB33" s="229">
        <v>95.9</v>
      </c>
      <c r="AC33" s="229">
        <v>96.1</v>
      </c>
      <c r="AD33" s="229">
        <v>95.1</v>
      </c>
      <c r="AE33" s="229">
        <v>90.1</v>
      </c>
      <c r="AF33" s="229">
        <v>93.9</v>
      </c>
      <c r="AG33" s="229">
        <v>91.9</v>
      </c>
      <c r="AH33" s="229">
        <v>97.5</v>
      </c>
      <c r="AI33" s="229">
        <v>95.3</v>
      </c>
      <c r="AJ33" s="229">
        <v>95.1</v>
      </c>
      <c r="AK33" s="229">
        <v>95.7</v>
      </c>
      <c r="AL33" s="229">
        <v>98.2</v>
      </c>
      <c r="AM33" s="229">
        <v>97</v>
      </c>
      <c r="AN33" s="229">
        <v>95.5</v>
      </c>
      <c r="AO33" s="229">
        <v>96.6</v>
      </c>
      <c r="AP33" s="229">
        <v>96.7</v>
      </c>
      <c r="AQ33" s="229">
        <v>93.4</v>
      </c>
      <c r="AR33" s="229">
        <v>94.6</v>
      </c>
      <c r="AS33" s="229">
        <v>94.6</v>
      </c>
      <c r="AT33" s="229">
        <v>92.1</v>
      </c>
      <c r="AU33" s="229">
        <v>84.4</v>
      </c>
      <c r="AV33" s="229">
        <v>91.2</v>
      </c>
      <c r="AW33" s="229">
        <v>87.7</v>
      </c>
    </row>
    <row r="34" spans="1:49" ht="12.75" hidden="1" customHeight="1">
      <c r="A34" s="206" t="s">
        <v>127</v>
      </c>
      <c r="B34" s="42">
        <v>96.7</v>
      </c>
      <c r="C34" s="42">
        <v>94.4</v>
      </c>
      <c r="D34" s="42">
        <v>95</v>
      </c>
      <c r="E34" s="42">
        <v>95.9</v>
      </c>
      <c r="F34" s="42">
        <v>98.4</v>
      </c>
      <c r="G34" s="42">
        <v>97.3</v>
      </c>
      <c r="H34" s="42">
        <v>97</v>
      </c>
      <c r="I34" s="42">
        <v>97.6</v>
      </c>
      <c r="J34" s="42">
        <v>94.7</v>
      </c>
      <c r="K34" s="42">
        <v>91.3</v>
      </c>
      <c r="L34" s="42">
        <v>92.5</v>
      </c>
      <c r="M34" s="42">
        <v>93.2</v>
      </c>
      <c r="N34" s="42">
        <v>85.7</v>
      </c>
      <c r="O34" s="42">
        <v>79.099999999999994</v>
      </c>
      <c r="P34" s="42">
        <v>86.4</v>
      </c>
      <c r="Q34" s="42">
        <v>84.6</v>
      </c>
      <c r="R34" s="229">
        <v>97.3</v>
      </c>
      <c r="S34" s="229">
        <v>95.4</v>
      </c>
      <c r="T34" s="229">
        <v>95.5</v>
      </c>
      <c r="U34" s="229">
        <v>96.5</v>
      </c>
      <c r="V34" s="229">
        <v>98.6</v>
      </c>
      <c r="W34" s="229">
        <v>97.7</v>
      </c>
      <c r="X34" s="229">
        <v>97.1</v>
      </c>
      <c r="Y34" s="229">
        <v>97.9</v>
      </c>
      <c r="Z34" s="229">
        <v>95.8</v>
      </c>
      <c r="AA34" s="229">
        <v>93.1</v>
      </c>
      <c r="AB34" s="229">
        <v>93.6</v>
      </c>
      <c r="AC34" s="229">
        <v>94.5</v>
      </c>
      <c r="AD34" s="229">
        <v>88.8</v>
      </c>
      <c r="AE34" s="229">
        <v>83.3</v>
      </c>
      <c r="AF34" s="229">
        <v>88.4</v>
      </c>
      <c r="AG34" s="229">
        <v>87.8</v>
      </c>
      <c r="AH34" s="229">
        <v>96.1</v>
      </c>
      <c r="AI34" s="229">
        <v>93.5</v>
      </c>
      <c r="AJ34" s="229">
        <v>94.6</v>
      </c>
      <c r="AK34" s="229">
        <v>95.3</v>
      </c>
      <c r="AL34" s="229">
        <v>98.1</v>
      </c>
      <c r="AM34" s="229">
        <v>97</v>
      </c>
      <c r="AN34" s="229">
        <v>97</v>
      </c>
      <c r="AO34" s="229">
        <v>97.4</v>
      </c>
      <c r="AP34" s="229">
        <v>93.7</v>
      </c>
      <c r="AQ34" s="229">
        <v>89.7</v>
      </c>
      <c r="AR34" s="229">
        <v>91.5</v>
      </c>
      <c r="AS34" s="229">
        <v>92.1</v>
      </c>
      <c r="AT34" s="229">
        <v>82.3</v>
      </c>
      <c r="AU34" s="229">
        <v>74.5</v>
      </c>
      <c r="AV34" s="229">
        <v>84.2</v>
      </c>
      <c r="AW34" s="229">
        <v>81.2</v>
      </c>
    </row>
    <row r="35" spans="1:49" ht="12.75" hidden="1" customHeight="1">
      <c r="A35" s="206" t="s">
        <v>128</v>
      </c>
      <c r="B35" s="42">
        <v>95.3</v>
      </c>
      <c r="C35" s="42">
        <v>93.7</v>
      </c>
      <c r="D35" s="42">
        <v>91.8</v>
      </c>
      <c r="E35" s="42">
        <v>95.2</v>
      </c>
      <c r="F35" s="42">
        <v>96.1</v>
      </c>
      <c r="G35" s="42">
        <v>95.1</v>
      </c>
      <c r="H35" s="42">
        <v>93.5</v>
      </c>
      <c r="I35" s="42">
        <v>96.3</v>
      </c>
      <c r="J35" s="42">
        <v>94.2</v>
      </c>
      <c r="K35" s="42">
        <v>91.7</v>
      </c>
      <c r="L35" s="42">
        <v>89.2</v>
      </c>
      <c r="M35" s="42">
        <v>94</v>
      </c>
      <c r="N35" s="42">
        <v>88.9</v>
      </c>
      <c r="O35" s="42">
        <v>84</v>
      </c>
      <c r="P35" s="42">
        <v>83</v>
      </c>
      <c r="Q35" s="42">
        <v>88.1</v>
      </c>
      <c r="R35" s="229">
        <v>95.8</v>
      </c>
      <c r="S35" s="229">
        <v>94.8</v>
      </c>
      <c r="T35" s="229">
        <v>92.1</v>
      </c>
      <c r="U35" s="229">
        <v>95.9</v>
      </c>
      <c r="V35" s="229">
        <v>96.4</v>
      </c>
      <c r="W35" s="229">
        <v>95.7</v>
      </c>
      <c r="X35" s="229">
        <v>93.8</v>
      </c>
      <c r="Y35" s="229">
        <v>96.7</v>
      </c>
      <c r="Z35" s="229">
        <v>95</v>
      </c>
      <c r="AA35" s="229">
        <v>93.3</v>
      </c>
      <c r="AB35" s="229">
        <v>89.7</v>
      </c>
      <c r="AC35" s="229">
        <v>95.2</v>
      </c>
      <c r="AD35" s="229">
        <v>91.2</v>
      </c>
      <c r="AE35" s="229">
        <v>87.6</v>
      </c>
      <c r="AF35" s="229">
        <v>85.2</v>
      </c>
      <c r="AG35" s="229">
        <v>90.8</v>
      </c>
      <c r="AH35" s="229">
        <v>94.7</v>
      </c>
      <c r="AI35" s="229">
        <v>92.8</v>
      </c>
      <c r="AJ35" s="229">
        <v>91.4</v>
      </c>
      <c r="AK35" s="229">
        <v>94.4</v>
      </c>
      <c r="AL35" s="229">
        <v>95.7</v>
      </c>
      <c r="AM35" s="229">
        <v>94.4</v>
      </c>
      <c r="AN35" s="229">
        <v>93.2</v>
      </c>
      <c r="AO35" s="229">
        <v>96</v>
      </c>
      <c r="AP35" s="229">
        <v>93.3</v>
      </c>
      <c r="AQ35" s="229">
        <v>90.2</v>
      </c>
      <c r="AR35" s="229">
        <v>88.8</v>
      </c>
      <c r="AS35" s="229">
        <v>92.9</v>
      </c>
      <c r="AT35" s="229">
        <v>86.3</v>
      </c>
      <c r="AU35" s="229">
        <v>80.2</v>
      </c>
      <c r="AV35" s="229">
        <v>80.8</v>
      </c>
      <c r="AW35" s="229">
        <v>85.3</v>
      </c>
    </row>
    <row r="36" spans="1:49" ht="12.75" hidden="1" customHeight="1">
      <c r="A36" s="41" t="s">
        <v>338</v>
      </c>
    </row>
    <row r="37" spans="1:49" ht="12.75" hidden="1" customHeight="1">
      <c r="A37" s="41" t="s">
        <v>367</v>
      </c>
    </row>
    <row r="38" spans="1:49" ht="12.75" hidden="1" customHeight="1">
      <c r="A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row>
    <row r="39" spans="1:49" ht="12.75" customHeight="1">
      <c r="A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row>
    <row r="40" spans="1:49" ht="12.75" customHeight="1">
      <c r="A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row>
  </sheetData>
  <mergeCells count="25">
    <mergeCell ref="A1:S1"/>
    <mergeCell ref="B4:D4"/>
    <mergeCell ref="E4:G4"/>
    <mergeCell ref="H3:J4"/>
    <mergeCell ref="B3:G3"/>
    <mergeCell ref="A2:A5"/>
    <mergeCell ref="B2:J2"/>
    <mergeCell ref="K2:S2"/>
    <mergeCell ref="Q3:S4"/>
    <mergeCell ref="K3:P3"/>
    <mergeCell ref="K4:M4"/>
    <mergeCell ref="N4:P4"/>
    <mergeCell ref="AP28:AS28"/>
    <mergeCell ref="A26:A29"/>
    <mergeCell ref="R26:AG26"/>
    <mergeCell ref="AH26:AW26"/>
    <mergeCell ref="R27:AC27"/>
    <mergeCell ref="AD27:AG28"/>
    <mergeCell ref="AH27:AS27"/>
    <mergeCell ref="AT27:AW28"/>
    <mergeCell ref="R28:U28"/>
    <mergeCell ref="V28:Y28"/>
    <mergeCell ref="Z28:AC28"/>
    <mergeCell ref="AH28:AK28"/>
    <mergeCell ref="AL28:AO2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7"/>
  <sheetViews>
    <sheetView showGridLines="0" zoomScaleNormal="100" workbookViewId="0">
      <selection activeCell="B5" sqref="B5:J5"/>
    </sheetView>
  </sheetViews>
  <sheetFormatPr defaultColWidth="7.7109375" defaultRowHeight="13.15"/>
  <cols>
    <col min="1" max="1" width="22" style="1" customWidth="1"/>
    <col min="2" max="10" width="10.85546875" style="1" customWidth="1"/>
    <col min="11" max="11" width="11.140625" style="1" bestFit="1" customWidth="1"/>
    <col min="12" max="12" width="7.7109375" style="1"/>
    <col min="13" max="13" width="12.28515625" style="1" customWidth="1"/>
    <col min="14" max="18" width="10.140625" style="1" bestFit="1" customWidth="1"/>
    <col min="19" max="19" width="9.140625" style="1" bestFit="1" customWidth="1"/>
    <col min="20" max="20" width="10.140625" style="1" bestFit="1" customWidth="1"/>
    <col min="21" max="21" width="11.140625" style="1" bestFit="1" customWidth="1"/>
    <col min="22" max="16384" width="7.7109375" style="1"/>
  </cols>
  <sheetData>
    <row r="1" spans="1:11" ht="44.45" customHeight="1">
      <c r="A1" s="397" t="s">
        <v>130</v>
      </c>
      <c r="B1" s="397"/>
      <c r="C1" s="397"/>
      <c r="D1" s="397"/>
      <c r="E1" s="397"/>
      <c r="F1" s="397"/>
      <c r="G1" s="397"/>
      <c r="H1" s="397"/>
      <c r="I1" s="397"/>
      <c r="J1" s="397"/>
      <c r="K1" s="46"/>
    </row>
    <row r="2" spans="1:11" ht="19.5" customHeight="1">
      <c r="A2" s="398" t="s">
        <v>131</v>
      </c>
      <c r="B2" s="398" t="s">
        <v>116</v>
      </c>
      <c r="C2" s="398"/>
      <c r="D2" s="398"/>
      <c r="E2" s="398"/>
      <c r="F2" s="398"/>
      <c r="G2" s="398"/>
      <c r="H2" s="398"/>
      <c r="I2" s="398"/>
      <c r="J2" s="398"/>
      <c r="K2" s="46"/>
    </row>
    <row r="3" spans="1:11" ht="18" customHeight="1">
      <c r="A3" s="399"/>
      <c r="B3" s="399" t="s">
        <v>117</v>
      </c>
      <c r="C3" s="399"/>
      <c r="D3" s="399"/>
      <c r="E3" s="399" t="s">
        <v>118</v>
      </c>
      <c r="F3" s="399"/>
      <c r="G3" s="399"/>
      <c r="H3" s="399" t="s">
        <v>119</v>
      </c>
      <c r="I3" s="399"/>
      <c r="J3" s="399"/>
      <c r="K3" s="46"/>
    </row>
    <row r="4" spans="1:11" ht="30" customHeight="1">
      <c r="A4" s="399"/>
      <c r="B4" s="105" t="s">
        <v>117</v>
      </c>
      <c r="C4" s="105" t="s">
        <v>132</v>
      </c>
      <c r="D4" s="105" t="s">
        <v>133</v>
      </c>
      <c r="E4" s="105" t="s">
        <v>117</v>
      </c>
      <c r="F4" s="105" t="s">
        <v>132</v>
      </c>
      <c r="G4" s="105" t="s">
        <v>133</v>
      </c>
      <c r="H4" s="105" t="s">
        <v>117</v>
      </c>
      <c r="I4" s="105" t="s">
        <v>132</v>
      </c>
      <c r="J4" s="105" t="s">
        <v>133</v>
      </c>
      <c r="K4" s="46"/>
    </row>
    <row r="5" spans="1:11" ht="18" customHeight="1">
      <c r="A5" s="65" t="s">
        <v>117</v>
      </c>
      <c r="B5" s="96">
        <v>94.6</v>
      </c>
      <c r="C5" s="96">
        <v>95.9</v>
      </c>
      <c r="D5" s="96">
        <v>85.3</v>
      </c>
      <c r="E5" s="96">
        <v>94.8</v>
      </c>
      <c r="F5" s="96">
        <v>95.8</v>
      </c>
      <c r="G5" s="96">
        <v>87.2</v>
      </c>
      <c r="H5" s="96">
        <v>94.3</v>
      </c>
      <c r="I5" s="96">
        <v>96</v>
      </c>
      <c r="J5" s="96">
        <v>83.6</v>
      </c>
      <c r="K5" s="46"/>
    </row>
    <row r="6" spans="1:11" ht="16.149999999999999">
      <c r="A6" s="111" t="s">
        <v>120</v>
      </c>
      <c r="B6" s="321">
        <v>99.4</v>
      </c>
      <c r="C6" s="321">
        <v>99.5</v>
      </c>
      <c r="D6" s="321">
        <v>98.6</v>
      </c>
      <c r="E6" s="321">
        <v>99.5</v>
      </c>
      <c r="F6" s="321">
        <v>99.6</v>
      </c>
      <c r="G6" s="321">
        <v>98.9</v>
      </c>
      <c r="H6" s="321">
        <v>99.2</v>
      </c>
      <c r="I6" s="321">
        <v>99.4</v>
      </c>
      <c r="J6" s="321">
        <v>98.3</v>
      </c>
      <c r="K6" s="46"/>
    </row>
    <row r="7" spans="1:11" ht="16.149999999999999">
      <c r="A7" s="111" t="s">
        <v>121</v>
      </c>
      <c r="B7" s="321">
        <v>97.5</v>
      </c>
      <c r="C7" s="321">
        <v>98.3</v>
      </c>
      <c r="D7" s="321">
        <v>91.6</v>
      </c>
      <c r="E7" s="321">
        <v>98.2</v>
      </c>
      <c r="F7" s="321">
        <v>98.7</v>
      </c>
      <c r="G7" s="321">
        <v>94.3</v>
      </c>
      <c r="H7" s="321">
        <v>96.7</v>
      </c>
      <c r="I7" s="321">
        <v>97.8</v>
      </c>
      <c r="J7" s="321">
        <v>89.1</v>
      </c>
      <c r="K7" s="46"/>
    </row>
    <row r="8" spans="1:11" ht="16.149999999999999">
      <c r="A8" s="111" t="s">
        <v>134</v>
      </c>
      <c r="B8" s="321">
        <v>92.4</v>
      </c>
      <c r="C8" s="321">
        <v>94.6</v>
      </c>
      <c r="D8" s="321">
        <v>77.900000000000006</v>
      </c>
      <c r="E8" s="321">
        <v>93.4</v>
      </c>
      <c r="F8" s="321">
        <v>95.1</v>
      </c>
      <c r="G8" s="321">
        <v>81.2</v>
      </c>
      <c r="H8" s="321">
        <v>91.2</v>
      </c>
      <c r="I8" s="321">
        <v>94.1</v>
      </c>
      <c r="J8" s="321">
        <v>75.099999999999994</v>
      </c>
      <c r="K8" s="46"/>
    </row>
    <row r="9" spans="1:11" ht="16.149999999999999">
      <c r="A9" s="111" t="s">
        <v>135</v>
      </c>
      <c r="B9" s="321">
        <v>88.6</v>
      </c>
      <c r="C9" s="321">
        <v>91.2</v>
      </c>
      <c r="D9" s="321">
        <v>71.8</v>
      </c>
      <c r="E9" s="321">
        <v>89.1</v>
      </c>
      <c r="F9" s="321">
        <v>91.1</v>
      </c>
      <c r="G9" s="321">
        <v>73.900000000000006</v>
      </c>
      <c r="H9" s="321">
        <v>88.1</v>
      </c>
      <c r="I9" s="321">
        <v>91.4</v>
      </c>
      <c r="J9" s="321">
        <v>70.099999999999994</v>
      </c>
      <c r="K9" s="46"/>
    </row>
    <row r="10" spans="1:11" ht="16.149999999999999">
      <c r="A10" s="111" t="s">
        <v>136</v>
      </c>
      <c r="B10" s="321">
        <v>79.599999999999994</v>
      </c>
      <c r="C10" s="321">
        <v>83.3</v>
      </c>
      <c r="D10" s="321">
        <v>56.7</v>
      </c>
      <c r="E10" s="321">
        <v>79.400000000000006</v>
      </c>
      <c r="F10" s="321">
        <v>82.6</v>
      </c>
      <c r="G10" s="321">
        <v>55.4</v>
      </c>
      <c r="H10" s="321">
        <v>80</v>
      </c>
      <c r="I10" s="321">
        <v>84.3</v>
      </c>
      <c r="J10" s="321">
        <v>57.9</v>
      </c>
      <c r="K10" s="46"/>
    </row>
    <row r="11" spans="1:11" ht="16.149999999999999">
      <c r="A11" s="64" t="s">
        <v>129</v>
      </c>
      <c r="B11" s="322"/>
      <c r="C11" s="322"/>
      <c r="D11" s="322"/>
      <c r="E11" s="115"/>
      <c r="F11" s="115"/>
      <c r="G11" s="115"/>
      <c r="H11" s="115"/>
      <c r="I11" s="115"/>
      <c r="J11" s="115"/>
      <c r="K11" s="46"/>
    </row>
    <row r="12" spans="1:11" ht="16.149999999999999">
      <c r="A12" s="116"/>
      <c r="B12" s="46"/>
      <c r="C12" s="46"/>
      <c r="D12" s="46"/>
      <c r="E12" s="46"/>
      <c r="F12" s="46"/>
      <c r="G12" s="46"/>
      <c r="H12" s="46"/>
      <c r="I12" s="46"/>
      <c r="J12" s="46"/>
      <c r="K12" s="46"/>
    </row>
    <row r="21" spans="2:10" ht="22.9">
      <c r="B21" s="5"/>
      <c r="C21" s="5"/>
      <c r="D21" s="5"/>
      <c r="E21" s="5"/>
      <c r="F21" s="5"/>
      <c r="G21" s="5"/>
      <c r="H21" s="5"/>
      <c r="I21" s="5"/>
      <c r="J21" s="5"/>
    </row>
    <row r="22" spans="2:10" ht="22.9">
      <c r="B22" s="5"/>
      <c r="C22" s="5"/>
      <c r="D22" s="5"/>
      <c r="E22" s="5"/>
      <c r="F22" s="5"/>
      <c r="G22" s="5"/>
      <c r="H22" s="5"/>
      <c r="I22" s="5"/>
      <c r="J22" s="5"/>
    </row>
    <row r="23" spans="2:10" ht="22.9">
      <c r="B23" s="5"/>
      <c r="C23" s="5"/>
      <c r="D23" s="5"/>
      <c r="E23" s="5"/>
      <c r="F23" s="5"/>
      <c r="G23" s="5"/>
      <c r="H23" s="5"/>
      <c r="I23" s="5"/>
      <c r="J23" s="5"/>
    </row>
    <row r="24" spans="2:10" ht="22.9">
      <c r="B24" s="5"/>
      <c r="C24" s="5"/>
      <c r="D24" s="5"/>
      <c r="E24" s="5"/>
      <c r="F24" s="5"/>
      <c r="G24" s="5"/>
      <c r="H24" s="5"/>
      <c r="I24" s="5"/>
      <c r="J24" s="5"/>
    </row>
    <row r="25" spans="2:10" ht="22.9">
      <c r="B25" s="5"/>
      <c r="C25" s="5"/>
      <c r="D25" s="5"/>
      <c r="E25" s="5"/>
      <c r="F25" s="5"/>
      <c r="G25" s="5"/>
      <c r="H25" s="5"/>
      <c r="I25" s="5"/>
      <c r="J25" s="5"/>
    </row>
    <row r="26" spans="2:10" ht="22.9">
      <c r="B26" s="5"/>
      <c r="C26" s="5"/>
      <c r="D26" s="5"/>
      <c r="E26" s="5"/>
      <c r="F26" s="5"/>
      <c r="G26" s="5"/>
      <c r="H26" s="5"/>
      <c r="I26" s="5"/>
      <c r="J26" s="5"/>
    </row>
    <row r="27" spans="2:10" ht="22.9">
      <c r="B27" s="5"/>
      <c r="C27" s="5"/>
      <c r="D27" s="5"/>
      <c r="E27" s="5"/>
      <c r="F27" s="5"/>
      <c r="G27" s="5"/>
      <c r="H27" s="5"/>
      <c r="I27" s="5"/>
      <c r="J27" s="5"/>
    </row>
  </sheetData>
  <sheetProtection selectLockedCells="1" selectUnlockedCells="1"/>
  <mergeCells count="6">
    <mergeCell ref="A1:J1"/>
    <mergeCell ref="A2:A4"/>
    <mergeCell ref="B2:J2"/>
    <mergeCell ref="B3:D3"/>
    <mergeCell ref="E3:G3"/>
    <mergeCell ref="H3:J3"/>
  </mergeCells>
  <pageMargins left="0.7" right="0.7" top="0.75" bottom="0.75" header="0.51180555555555551" footer="0.51180555555555551"/>
  <pageSetup paperSize="9" firstPageNumber="0" orientation="portrait" horizontalDpi="300" verticalDpi="3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EDA5F-7200-4DB1-A61C-9DFF5C8CFC31}">
  <dimension ref="A1:AW40"/>
  <sheetViews>
    <sheetView zoomScale="90" zoomScaleNormal="90" workbookViewId="0">
      <selection activeCell="N51" sqref="N51"/>
    </sheetView>
  </sheetViews>
  <sheetFormatPr defaultColWidth="8.85546875" defaultRowHeight="12.75" customHeight="1"/>
  <cols>
    <col min="1" max="1" width="18.85546875" style="42" customWidth="1"/>
    <col min="2" max="19" width="11.28515625" style="42" customWidth="1"/>
    <col min="20" max="21" width="11.7109375" style="42" customWidth="1"/>
    <col min="22" max="22" width="9.42578125" style="42" customWidth="1"/>
    <col min="23" max="23" width="11.7109375" style="42" customWidth="1"/>
    <col min="24" max="24" width="10.140625" style="42" customWidth="1"/>
    <col min="25" max="25" width="11.7109375" style="42" customWidth="1"/>
    <col min="26" max="27" width="18.28515625" style="42" customWidth="1"/>
    <col min="28" max="30" width="8.85546875" style="42"/>
    <col min="31" max="31" width="18.42578125" style="42" customWidth="1"/>
    <col min="32" max="32" width="18.28515625" style="42" customWidth="1"/>
    <col min="33" max="35" width="8.85546875" style="42"/>
    <col min="36" max="36" width="18.7109375" style="42" customWidth="1"/>
    <col min="37" max="37" width="18.5703125" style="42" customWidth="1"/>
    <col min="38" max="16384" width="8.85546875" style="42"/>
  </cols>
  <sheetData>
    <row r="1" spans="1:37" ht="31.9" customHeight="1">
      <c r="A1" s="544" t="s">
        <v>380</v>
      </c>
      <c r="B1" s="544"/>
      <c r="C1" s="544"/>
      <c r="D1" s="544"/>
      <c r="E1" s="544"/>
      <c r="F1" s="544"/>
      <c r="G1" s="544"/>
      <c r="H1" s="544"/>
      <c r="I1" s="544"/>
      <c r="J1" s="544"/>
      <c r="K1" s="544"/>
      <c r="L1" s="544"/>
      <c r="M1" s="544"/>
      <c r="N1" s="544"/>
      <c r="O1" s="544"/>
      <c r="P1" s="544"/>
      <c r="Q1" s="544"/>
      <c r="R1" s="544"/>
      <c r="S1" s="544"/>
      <c r="T1" s="245"/>
      <c r="U1" s="245"/>
      <c r="V1" s="245"/>
      <c r="W1" s="245"/>
      <c r="X1" s="245"/>
      <c r="Y1" s="245"/>
      <c r="Z1" s="49"/>
      <c r="AA1" s="49"/>
      <c r="AB1" s="49"/>
      <c r="AC1" s="49"/>
      <c r="AD1" s="49"/>
      <c r="AE1" s="49"/>
      <c r="AF1" s="49"/>
      <c r="AG1" s="49"/>
      <c r="AH1" s="49"/>
      <c r="AI1" s="49"/>
      <c r="AJ1" s="49"/>
      <c r="AK1" s="49"/>
    </row>
    <row r="2" spans="1:37" s="181" customFormat="1" ht="15" customHeight="1">
      <c r="A2" s="470" t="s">
        <v>115</v>
      </c>
      <c r="B2" s="550" t="s">
        <v>118</v>
      </c>
      <c r="C2" s="550"/>
      <c r="D2" s="550"/>
      <c r="E2" s="550"/>
      <c r="F2" s="550"/>
      <c r="G2" s="550"/>
      <c r="H2" s="550"/>
      <c r="I2" s="550"/>
      <c r="J2" s="550"/>
      <c r="K2" s="556" t="s">
        <v>119</v>
      </c>
      <c r="L2" s="573"/>
      <c r="M2" s="573"/>
      <c r="N2" s="573"/>
      <c r="O2" s="573"/>
      <c r="P2" s="573"/>
      <c r="Q2" s="573"/>
      <c r="R2" s="573"/>
      <c r="S2" s="574"/>
      <c r="T2" s="232"/>
      <c r="U2" s="232"/>
      <c r="V2" s="232"/>
      <c r="W2" s="232"/>
      <c r="X2" s="232"/>
      <c r="Y2" s="232"/>
      <c r="Z2" s="232"/>
      <c r="AA2" s="232"/>
      <c r="AB2" s="232"/>
      <c r="AC2" s="232"/>
      <c r="AD2" s="232"/>
      <c r="AE2" s="232"/>
    </row>
    <row r="3" spans="1:37" s="181" customFormat="1" ht="15" customHeight="1">
      <c r="A3" s="470"/>
      <c r="B3" s="549" t="s">
        <v>343</v>
      </c>
      <c r="C3" s="549"/>
      <c r="D3" s="549"/>
      <c r="E3" s="549"/>
      <c r="F3" s="549"/>
      <c r="G3" s="549"/>
      <c r="H3" s="575" t="s">
        <v>344</v>
      </c>
      <c r="I3" s="575"/>
      <c r="J3" s="575"/>
      <c r="K3" s="567" t="s">
        <v>343</v>
      </c>
      <c r="L3" s="568"/>
      <c r="M3" s="568"/>
      <c r="N3" s="568"/>
      <c r="O3" s="568"/>
      <c r="P3" s="569"/>
      <c r="Q3" s="561" t="s">
        <v>344</v>
      </c>
      <c r="R3" s="562"/>
      <c r="S3" s="563"/>
      <c r="T3" s="232"/>
      <c r="U3" s="232"/>
      <c r="V3" s="232"/>
      <c r="W3" s="232"/>
      <c r="X3" s="232"/>
      <c r="Y3" s="232"/>
      <c r="Z3" s="232"/>
      <c r="AA3" s="232"/>
      <c r="AB3" s="232"/>
      <c r="AC3" s="232"/>
      <c r="AD3" s="232"/>
      <c r="AE3" s="232"/>
    </row>
    <row r="4" spans="1:37" s="181" customFormat="1" ht="15" customHeight="1">
      <c r="A4" s="470"/>
      <c r="B4" s="548" t="s">
        <v>345</v>
      </c>
      <c r="C4" s="548"/>
      <c r="D4" s="548"/>
      <c r="E4" s="548" t="s">
        <v>346</v>
      </c>
      <c r="F4" s="548"/>
      <c r="G4" s="548"/>
      <c r="H4" s="575"/>
      <c r="I4" s="575"/>
      <c r="J4" s="575"/>
      <c r="K4" s="558" t="s">
        <v>345</v>
      </c>
      <c r="L4" s="559"/>
      <c r="M4" s="560"/>
      <c r="N4" s="558" t="s">
        <v>346</v>
      </c>
      <c r="O4" s="559"/>
      <c r="P4" s="560"/>
      <c r="Q4" s="564"/>
      <c r="R4" s="565"/>
      <c r="S4" s="566"/>
      <c r="T4" s="232"/>
      <c r="U4" s="232"/>
      <c r="V4" s="232"/>
      <c r="W4" s="232"/>
      <c r="X4" s="232"/>
      <c r="Y4" s="232"/>
      <c r="Z4" s="232"/>
      <c r="AA4" s="232"/>
      <c r="AB4" s="232"/>
      <c r="AC4" s="232"/>
      <c r="AD4" s="232"/>
      <c r="AE4" s="232"/>
    </row>
    <row r="5" spans="1:37" s="181" customFormat="1" ht="40.5" customHeight="1">
      <c r="A5" s="230"/>
      <c r="B5" s="90" t="s">
        <v>139</v>
      </c>
      <c r="C5" s="90" t="s">
        <v>140</v>
      </c>
      <c r="D5" s="90" t="s">
        <v>321</v>
      </c>
      <c r="E5" s="90" t="s">
        <v>139</v>
      </c>
      <c r="F5" s="90" t="s">
        <v>140</v>
      </c>
      <c r="G5" s="90" t="s">
        <v>321</v>
      </c>
      <c r="H5" s="90" t="s">
        <v>139</v>
      </c>
      <c r="I5" s="90" t="s">
        <v>140</v>
      </c>
      <c r="J5" s="90" t="s">
        <v>321</v>
      </c>
      <c r="K5" s="90" t="s">
        <v>139</v>
      </c>
      <c r="L5" s="90" t="s">
        <v>140</v>
      </c>
      <c r="M5" s="90" t="s">
        <v>321</v>
      </c>
      <c r="N5" s="90" t="s">
        <v>139</v>
      </c>
      <c r="O5" s="90" t="s">
        <v>140</v>
      </c>
      <c r="P5" s="90" t="s">
        <v>321</v>
      </c>
      <c r="Q5" s="90" t="s">
        <v>139</v>
      </c>
      <c r="R5" s="90" t="s">
        <v>140</v>
      </c>
      <c r="S5" s="90" t="s">
        <v>321</v>
      </c>
      <c r="T5" s="232"/>
      <c r="U5" s="232"/>
      <c r="V5" s="232"/>
      <c r="W5" s="232"/>
      <c r="X5" s="232"/>
      <c r="Y5" s="232"/>
      <c r="Z5" s="232"/>
      <c r="AA5" s="232"/>
      <c r="AB5" s="232"/>
      <c r="AC5" s="232"/>
      <c r="AD5" s="232"/>
      <c r="AE5" s="232"/>
    </row>
    <row r="6" spans="1:37" s="190" customFormat="1" ht="15" customHeight="1">
      <c r="A6" s="86" t="s">
        <v>231</v>
      </c>
      <c r="B6" s="235">
        <v>1.4</v>
      </c>
      <c r="C6" s="235">
        <v>2.5</v>
      </c>
      <c r="D6" s="235">
        <v>6.8</v>
      </c>
      <c r="E6" s="235">
        <v>1.6</v>
      </c>
      <c r="F6" s="235">
        <v>2.7</v>
      </c>
      <c r="G6" s="235">
        <v>5.5</v>
      </c>
      <c r="H6" s="235">
        <v>3</v>
      </c>
      <c r="I6" s="235">
        <v>4.5</v>
      </c>
      <c r="J6" s="235">
        <v>6.1</v>
      </c>
      <c r="K6" s="235">
        <v>1.5</v>
      </c>
      <c r="L6" s="235">
        <v>2.7</v>
      </c>
      <c r="M6" s="235">
        <v>7.1</v>
      </c>
      <c r="N6" s="235">
        <v>1.9</v>
      </c>
      <c r="O6" s="235">
        <v>3</v>
      </c>
      <c r="P6" s="235">
        <v>5.7</v>
      </c>
      <c r="Q6" s="235">
        <v>3.6</v>
      </c>
      <c r="R6" s="235">
        <v>4.9000000000000004</v>
      </c>
      <c r="S6" s="235">
        <v>6.6</v>
      </c>
      <c r="T6" s="52"/>
      <c r="U6" s="52"/>
      <c r="V6" s="52"/>
      <c r="W6" s="52"/>
      <c r="X6" s="52"/>
      <c r="Y6" s="52"/>
      <c r="Z6" s="52"/>
      <c r="AA6" s="52"/>
      <c r="AB6" s="52"/>
      <c r="AC6" s="52"/>
      <c r="AD6" s="52"/>
      <c r="AE6" s="52"/>
    </row>
    <row r="7" spans="1:37" ht="15" customHeight="1">
      <c r="A7" s="83" t="s">
        <v>124</v>
      </c>
      <c r="B7" s="231">
        <v>2.2999999999999998</v>
      </c>
      <c r="C7" s="231">
        <v>2.7</v>
      </c>
      <c r="D7" s="231">
        <v>12.2</v>
      </c>
      <c r="E7" s="231">
        <v>2.2999999999999998</v>
      </c>
      <c r="F7" s="231">
        <v>2.8</v>
      </c>
      <c r="G7" s="231">
        <v>10.199999999999999</v>
      </c>
      <c r="H7" s="231">
        <v>3.3</v>
      </c>
      <c r="I7" s="231">
        <v>2.9</v>
      </c>
      <c r="J7" s="231">
        <v>8.6999999999999993</v>
      </c>
      <c r="K7" s="231">
        <v>2.6</v>
      </c>
      <c r="L7" s="231">
        <v>3</v>
      </c>
      <c r="M7" s="231">
        <v>12.4</v>
      </c>
      <c r="N7" s="231">
        <v>2.7</v>
      </c>
      <c r="O7" s="231">
        <v>3.1</v>
      </c>
      <c r="P7" s="231">
        <v>10.5</v>
      </c>
      <c r="Q7" s="231">
        <v>3.6</v>
      </c>
      <c r="R7" s="231">
        <v>3.2</v>
      </c>
      <c r="S7" s="231">
        <v>9.3000000000000007</v>
      </c>
      <c r="T7" s="49"/>
      <c r="U7" s="49"/>
      <c r="V7" s="49"/>
      <c r="W7" s="49"/>
      <c r="X7" s="49"/>
      <c r="Y7" s="49"/>
      <c r="Z7" s="49"/>
      <c r="AA7" s="49"/>
      <c r="AB7" s="49"/>
      <c r="AC7" s="49"/>
      <c r="AD7" s="49"/>
      <c r="AE7" s="49"/>
    </row>
    <row r="8" spans="1:37" ht="15" customHeight="1">
      <c r="A8" s="83" t="s">
        <v>125</v>
      </c>
      <c r="B8" s="231">
        <v>3.3</v>
      </c>
      <c r="C8" s="231">
        <v>3.2</v>
      </c>
      <c r="D8" s="231">
        <v>5.2</v>
      </c>
      <c r="E8" s="231">
        <v>2.5</v>
      </c>
      <c r="F8" s="231">
        <v>2.9</v>
      </c>
      <c r="G8" s="231">
        <v>3.9</v>
      </c>
      <c r="H8" s="231">
        <v>3.5</v>
      </c>
      <c r="I8" s="231">
        <v>5.8</v>
      </c>
      <c r="J8" s="231">
        <v>6.6</v>
      </c>
      <c r="K8" s="231">
        <v>3.6</v>
      </c>
      <c r="L8" s="231">
        <v>3.5</v>
      </c>
      <c r="M8" s="231">
        <v>5.6</v>
      </c>
      <c r="N8" s="231">
        <v>2.8</v>
      </c>
      <c r="O8" s="231">
        <v>3.2</v>
      </c>
      <c r="P8" s="231">
        <v>4.0999999999999996</v>
      </c>
      <c r="Q8" s="231">
        <v>3.8</v>
      </c>
      <c r="R8" s="231">
        <v>5.8</v>
      </c>
      <c r="S8" s="231">
        <v>6.3</v>
      </c>
      <c r="T8" s="49"/>
      <c r="U8" s="49"/>
      <c r="V8" s="49"/>
      <c r="W8" s="49"/>
      <c r="X8" s="49"/>
      <c r="Y8" s="49"/>
      <c r="Z8" s="49"/>
      <c r="AA8" s="49"/>
      <c r="AB8" s="49"/>
      <c r="AC8" s="49"/>
      <c r="AD8" s="49"/>
      <c r="AE8" s="49"/>
    </row>
    <row r="9" spans="1:37" ht="15" customHeight="1">
      <c r="A9" s="83" t="s">
        <v>126</v>
      </c>
      <c r="B9" s="231">
        <v>0.9</v>
      </c>
      <c r="C9" s="231">
        <v>1.4</v>
      </c>
      <c r="D9" s="231">
        <v>1.8</v>
      </c>
      <c r="E9" s="231">
        <v>1.1000000000000001</v>
      </c>
      <c r="F9" s="231">
        <v>2.1</v>
      </c>
      <c r="G9" s="231">
        <v>1.7</v>
      </c>
      <c r="H9" s="231">
        <v>2.1</v>
      </c>
      <c r="I9" s="231">
        <v>3.4</v>
      </c>
      <c r="J9" s="231">
        <v>2.6</v>
      </c>
      <c r="K9" s="231">
        <v>1</v>
      </c>
      <c r="L9" s="231">
        <v>1.6</v>
      </c>
      <c r="M9" s="231">
        <v>2.1</v>
      </c>
      <c r="N9" s="231">
        <v>1.3</v>
      </c>
      <c r="O9" s="231">
        <v>2.4</v>
      </c>
      <c r="P9" s="231">
        <v>1.9</v>
      </c>
      <c r="Q9" s="231">
        <v>2.5</v>
      </c>
      <c r="R9" s="231">
        <v>3.9</v>
      </c>
      <c r="S9" s="231">
        <v>2.9</v>
      </c>
      <c r="T9" s="49"/>
      <c r="U9" s="49"/>
      <c r="V9" s="49"/>
      <c r="W9" s="49"/>
      <c r="X9" s="49"/>
      <c r="Y9" s="49"/>
      <c r="Z9" s="49"/>
      <c r="AA9" s="49"/>
      <c r="AB9" s="49"/>
      <c r="AC9" s="49"/>
      <c r="AD9" s="49"/>
      <c r="AE9" s="49"/>
    </row>
    <row r="10" spans="1:37" ht="15" customHeight="1">
      <c r="A10" s="83" t="s">
        <v>127</v>
      </c>
      <c r="B10" s="231">
        <v>1.1000000000000001</v>
      </c>
      <c r="C10" s="231">
        <v>1.8</v>
      </c>
      <c r="D10" s="231">
        <v>1.6</v>
      </c>
      <c r="E10" s="231">
        <v>1.9</v>
      </c>
      <c r="F10" s="231">
        <v>2.8</v>
      </c>
      <c r="G10" s="231">
        <v>2.4</v>
      </c>
      <c r="H10" s="231">
        <v>4.2</v>
      </c>
      <c r="I10" s="231">
        <v>5.0999999999999996</v>
      </c>
      <c r="J10" s="231">
        <v>3.9</v>
      </c>
      <c r="K10" s="231">
        <v>1.3</v>
      </c>
      <c r="L10" s="231">
        <v>2</v>
      </c>
      <c r="M10" s="231">
        <v>1.6</v>
      </c>
      <c r="N10" s="231">
        <v>2.2000000000000002</v>
      </c>
      <c r="O10" s="231">
        <v>3.2</v>
      </c>
      <c r="P10" s="231">
        <v>2.7</v>
      </c>
      <c r="Q10" s="231">
        <v>5</v>
      </c>
      <c r="R10" s="231">
        <v>5.8</v>
      </c>
      <c r="S10" s="231">
        <v>4.3</v>
      </c>
      <c r="T10" s="49"/>
      <c r="U10" s="49"/>
      <c r="V10" s="49"/>
      <c r="W10" s="49"/>
      <c r="X10" s="49"/>
      <c r="Y10" s="49"/>
      <c r="Z10" s="49"/>
      <c r="AA10" s="49"/>
      <c r="AB10" s="49"/>
      <c r="AC10" s="49"/>
      <c r="AD10" s="49"/>
      <c r="AE10" s="49"/>
    </row>
    <row r="11" spans="1:37" ht="15" customHeight="1">
      <c r="A11" s="83" t="s">
        <v>128</v>
      </c>
      <c r="B11" s="231">
        <v>2.4</v>
      </c>
      <c r="C11" s="231">
        <v>3.1</v>
      </c>
      <c r="D11" s="231">
        <v>3.5</v>
      </c>
      <c r="E11" s="231">
        <v>2.9</v>
      </c>
      <c r="F11" s="231">
        <v>3.7</v>
      </c>
      <c r="G11" s="231">
        <v>3.7</v>
      </c>
      <c r="H11" s="231">
        <v>5.3</v>
      </c>
      <c r="I11" s="231">
        <v>7.2</v>
      </c>
      <c r="J11" s="231">
        <v>8.4</v>
      </c>
      <c r="K11" s="231">
        <v>2.7</v>
      </c>
      <c r="L11" s="231">
        <v>3.5</v>
      </c>
      <c r="M11" s="231">
        <v>3.9</v>
      </c>
      <c r="N11" s="231">
        <v>3.4</v>
      </c>
      <c r="O11" s="231">
        <v>4.2</v>
      </c>
      <c r="P11" s="231">
        <v>4.0999999999999996</v>
      </c>
      <c r="Q11" s="231">
        <v>6.5</v>
      </c>
      <c r="R11" s="231">
        <v>8.6</v>
      </c>
      <c r="S11" s="231">
        <v>10</v>
      </c>
      <c r="T11" s="49"/>
      <c r="U11" s="49"/>
      <c r="V11" s="49"/>
      <c r="W11" s="49"/>
      <c r="X11" s="49"/>
      <c r="Y11" s="49"/>
      <c r="Z11" s="49"/>
      <c r="AA11" s="49"/>
      <c r="AB11" s="49"/>
      <c r="AC11" s="49"/>
      <c r="AD11" s="49"/>
      <c r="AE11" s="49"/>
    </row>
    <row r="12" spans="1:37" ht="16.149999999999999">
      <c r="A12" s="41" t="s">
        <v>263</v>
      </c>
      <c r="Z12" s="46"/>
      <c r="AA12" s="46"/>
      <c r="AB12" s="46"/>
      <c r="AC12" s="46"/>
      <c r="AD12" s="46"/>
      <c r="AE12" s="46"/>
      <c r="AF12" s="46"/>
      <c r="AG12" s="46"/>
      <c r="AH12" s="46"/>
      <c r="AI12" s="46"/>
      <c r="AJ12" s="46"/>
      <c r="AK12" s="46"/>
    </row>
    <row r="13" spans="1:37" ht="16.149999999999999">
      <c r="A13" s="41" t="s">
        <v>381</v>
      </c>
      <c r="B13" s="41"/>
      <c r="C13" s="41"/>
      <c r="D13" s="41"/>
      <c r="E13" s="41"/>
      <c r="F13" s="41"/>
      <c r="G13" s="41"/>
      <c r="H13" s="41"/>
      <c r="I13" s="41"/>
      <c r="J13" s="41"/>
      <c r="K13" s="41"/>
      <c r="L13" s="41"/>
      <c r="M13" s="41"/>
      <c r="N13" s="46"/>
      <c r="O13" s="46"/>
      <c r="P13" s="46"/>
      <c r="Q13" s="46"/>
      <c r="R13" s="46"/>
      <c r="S13" s="46"/>
      <c r="T13" s="46"/>
      <c r="U13" s="46"/>
      <c r="V13" s="46"/>
      <c r="W13" s="46"/>
      <c r="X13" s="46"/>
      <c r="Y13" s="46"/>
      <c r="Z13" s="46"/>
      <c r="AA13" s="46"/>
      <c r="AB13" s="46"/>
      <c r="AC13" s="46"/>
      <c r="AD13" s="46"/>
      <c r="AE13" s="46"/>
      <c r="AF13" s="46"/>
      <c r="AG13" s="46"/>
      <c r="AH13" s="46"/>
      <c r="AI13" s="46"/>
      <c r="AJ13" s="46"/>
      <c r="AK13" s="46"/>
    </row>
    <row r="14" spans="1:37" ht="14.25" customHeight="1">
      <c r="A14" s="518" t="s">
        <v>365</v>
      </c>
      <c r="B14" s="518"/>
      <c r="C14" s="518"/>
      <c r="D14" s="518"/>
      <c r="E14" s="518"/>
    </row>
    <row r="17" spans="1:49" ht="30.75" customHeight="1">
      <c r="J17" s="393"/>
    </row>
    <row r="18" spans="1:49" ht="12.75" customHeight="1">
      <c r="A18" s="136"/>
    </row>
    <row r="21" spans="1:49" ht="12.75" hidden="1" customHeight="1"/>
    <row r="22" spans="1:49" ht="12.75" hidden="1" customHeight="1"/>
    <row r="23" spans="1:49" ht="12.75" hidden="1" customHeight="1">
      <c r="A23" s="199" t="s">
        <v>247</v>
      </c>
    </row>
    <row r="24" spans="1:49" ht="12.75" hidden="1" customHeight="1"/>
    <row r="25" spans="1:49" ht="12.75" hidden="1" customHeight="1"/>
    <row r="26" spans="1:49" ht="16.149999999999999" hidden="1">
      <c r="A26" s="52" t="s">
        <v>382</v>
      </c>
      <c r="B26" s="52"/>
      <c r="C26" s="52"/>
      <c r="D26" s="52"/>
      <c r="E26" s="52"/>
      <c r="F26" s="52"/>
      <c r="G26" s="52"/>
      <c r="H26" s="52"/>
      <c r="I26" s="52"/>
      <c r="J26" s="52"/>
      <c r="K26" s="52"/>
      <c r="L26" s="52"/>
      <c r="M26" s="52"/>
      <c r="N26" s="52"/>
      <c r="O26" s="52"/>
      <c r="P26" s="52"/>
      <c r="Q26" s="52"/>
      <c r="R26" s="52"/>
      <c r="S26" s="52"/>
      <c r="T26" s="52"/>
      <c r="U26" s="52"/>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row>
    <row r="27" spans="1:49" ht="12.75" hidden="1" customHeight="1">
      <c r="A27" s="55"/>
      <c r="B27" s="51"/>
      <c r="C27" s="51"/>
      <c r="D27" s="51"/>
      <c r="E27" s="51"/>
      <c r="F27" s="51"/>
      <c r="G27" s="51"/>
      <c r="H27" s="51"/>
      <c r="I27" s="51"/>
      <c r="J27" s="51"/>
      <c r="K27" s="51"/>
      <c r="L27" s="51"/>
      <c r="M27" s="51"/>
      <c r="N27" s="51"/>
      <c r="O27" s="51"/>
      <c r="P27" s="51"/>
      <c r="Q27" s="51"/>
      <c r="R27" s="51"/>
      <c r="S27" s="51"/>
      <c r="T27" s="51"/>
      <c r="U27" s="51"/>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row>
    <row r="28" spans="1:49" ht="12.75" hidden="1" customHeight="1">
      <c r="A28" s="532" t="s">
        <v>115</v>
      </c>
      <c r="B28" s="635" t="s">
        <v>117</v>
      </c>
      <c r="C28" s="636"/>
      <c r="D28" s="636"/>
      <c r="E28" s="636"/>
      <c r="F28" s="636"/>
      <c r="G28" s="636"/>
      <c r="H28" s="636"/>
      <c r="I28" s="636"/>
      <c r="J28" s="636"/>
      <c r="K28" s="636"/>
      <c r="L28" s="636"/>
      <c r="M28" s="636"/>
      <c r="N28" s="636"/>
      <c r="O28" s="636"/>
      <c r="P28" s="636"/>
      <c r="Q28" s="637"/>
      <c r="R28" s="635" t="s">
        <v>118</v>
      </c>
      <c r="S28" s="636"/>
      <c r="T28" s="636"/>
      <c r="U28" s="636"/>
      <c r="V28" s="636"/>
      <c r="W28" s="636"/>
      <c r="X28" s="636"/>
      <c r="Y28" s="636"/>
      <c r="Z28" s="636"/>
      <c r="AA28" s="636"/>
      <c r="AB28" s="636"/>
      <c r="AC28" s="636"/>
      <c r="AD28" s="636"/>
      <c r="AE28" s="636"/>
      <c r="AF28" s="636"/>
      <c r="AG28" s="637"/>
      <c r="AH28" s="635" t="s">
        <v>119</v>
      </c>
      <c r="AI28" s="636"/>
      <c r="AJ28" s="636"/>
      <c r="AK28" s="636"/>
      <c r="AL28" s="636"/>
      <c r="AM28" s="636"/>
      <c r="AN28" s="636"/>
      <c r="AO28" s="636"/>
      <c r="AP28" s="636"/>
      <c r="AQ28" s="636"/>
      <c r="AR28" s="636"/>
      <c r="AS28" s="636"/>
      <c r="AT28" s="636"/>
      <c r="AU28" s="636"/>
      <c r="AV28" s="636"/>
      <c r="AW28" s="637"/>
    </row>
    <row r="29" spans="1:49" ht="12.75" hidden="1" customHeight="1">
      <c r="A29" s="533"/>
      <c r="B29" s="504" t="s">
        <v>343</v>
      </c>
      <c r="C29" s="505"/>
      <c r="D29" s="505"/>
      <c r="E29" s="505"/>
      <c r="F29" s="505"/>
      <c r="G29" s="505"/>
      <c r="H29" s="505"/>
      <c r="I29" s="505"/>
      <c r="J29" s="505"/>
      <c r="K29" s="505"/>
      <c r="L29" s="505"/>
      <c r="M29" s="535"/>
      <c r="N29" s="536" t="s">
        <v>344</v>
      </c>
      <c r="O29" s="537"/>
      <c r="P29" s="537"/>
      <c r="Q29" s="537"/>
      <c r="R29" s="505" t="s">
        <v>343</v>
      </c>
      <c r="S29" s="505"/>
      <c r="T29" s="505"/>
      <c r="U29" s="505"/>
      <c r="V29" s="505"/>
      <c r="W29" s="505"/>
      <c r="X29" s="505"/>
      <c r="Y29" s="505"/>
      <c r="Z29" s="505"/>
      <c r="AA29" s="505"/>
      <c r="AB29" s="505"/>
      <c r="AC29" s="535"/>
      <c r="AD29" s="536" t="s">
        <v>344</v>
      </c>
      <c r="AE29" s="537"/>
      <c r="AF29" s="537"/>
      <c r="AG29" s="538"/>
      <c r="AH29" s="504" t="s">
        <v>343</v>
      </c>
      <c r="AI29" s="505"/>
      <c r="AJ29" s="505"/>
      <c r="AK29" s="505"/>
      <c r="AL29" s="505"/>
      <c r="AM29" s="505"/>
      <c r="AN29" s="505"/>
      <c r="AO29" s="505"/>
      <c r="AP29" s="505"/>
      <c r="AQ29" s="505"/>
      <c r="AR29" s="505"/>
      <c r="AS29" s="535"/>
      <c r="AT29" s="536" t="s">
        <v>344</v>
      </c>
      <c r="AU29" s="537"/>
      <c r="AV29" s="537"/>
      <c r="AW29" s="538"/>
    </row>
    <row r="30" spans="1:49" ht="12.75" hidden="1" customHeight="1">
      <c r="A30" s="533"/>
      <c r="B30" s="530" t="s">
        <v>117</v>
      </c>
      <c r="C30" s="517"/>
      <c r="D30" s="517"/>
      <c r="E30" s="531"/>
      <c r="F30" s="542" t="s">
        <v>345</v>
      </c>
      <c r="G30" s="543"/>
      <c r="H30" s="543"/>
      <c r="I30" s="543"/>
      <c r="J30" s="517" t="s">
        <v>346</v>
      </c>
      <c r="K30" s="517"/>
      <c r="L30" s="517"/>
      <c r="M30" s="531"/>
      <c r="N30" s="539"/>
      <c r="O30" s="540"/>
      <c r="P30" s="540"/>
      <c r="Q30" s="540"/>
      <c r="R30" s="530" t="s">
        <v>117</v>
      </c>
      <c r="S30" s="517"/>
      <c r="T30" s="517"/>
      <c r="U30" s="531"/>
      <c r="V30" s="530" t="s">
        <v>345</v>
      </c>
      <c r="W30" s="517"/>
      <c r="X30" s="517"/>
      <c r="Y30" s="531"/>
      <c r="Z30" s="530" t="s">
        <v>346</v>
      </c>
      <c r="AA30" s="517"/>
      <c r="AB30" s="517"/>
      <c r="AC30" s="531"/>
      <c r="AD30" s="539"/>
      <c r="AE30" s="540"/>
      <c r="AF30" s="540"/>
      <c r="AG30" s="541"/>
      <c r="AH30" s="530" t="s">
        <v>117</v>
      </c>
      <c r="AI30" s="517"/>
      <c r="AJ30" s="517"/>
      <c r="AK30" s="531"/>
      <c r="AL30" s="530" t="s">
        <v>345</v>
      </c>
      <c r="AM30" s="517"/>
      <c r="AN30" s="517"/>
      <c r="AO30" s="531"/>
      <c r="AP30" s="530" t="s">
        <v>346</v>
      </c>
      <c r="AQ30" s="517"/>
      <c r="AR30" s="517"/>
      <c r="AS30" s="531"/>
      <c r="AT30" s="539"/>
      <c r="AU30" s="540"/>
      <c r="AV30" s="540"/>
      <c r="AW30" s="541"/>
    </row>
    <row r="31" spans="1:49" ht="12.75" hidden="1" customHeight="1">
      <c r="A31" s="534"/>
      <c r="B31" s="154" t="s">
        <v>139</v>
      </c>
      <c r="C31" s="154" t="s">
        <v>140</v>
      </c>
      <c r="D31" s="154" t="s">
        <v>321</v>
      </c>
      <c r="E31" s="154" t="s">
        <v>322</v>
      </c>
      <c r="F31" s="154" t="s">
        <v>139</v>
      </c>
      <c r="G31" s="154" t="s">
        <v>140</v>
      </c>
      <c r="H31" s="154" t="s">
        <v>321</v>
      </c>
      <c r="I31" s="154" t="s">
        <v>322</v>
      </c>
      <c r="J31" s="154" t="s">
        <v>139</v>
      </c>
      <c r="K31" s="154" t="s">
        <v>140</v>
      </c>
      <c r="L31" s="154" t="s">
        <v>321</v>
      </c>
      <c r="M31" s="154" t="s">
        <v>322</v>
      </c>
      <c r="N31" s="154" t="s">
        <v>139</v>
      </c>
      <c r="O31" s="154" t="s">
        <v>140</v>
      </c>
      <c r="P31" s="154" t="s">
        <v>321</v>
      </c>
      <c r="Q31" s="154" t="s">
        <v>322</v>
      </c>
      <c r="R31" s="154" t="s">
        <v>139</v>
      </c>
      <c r="S31" s="154" t="s">
        <v>140</v>
      </c>
      <c r="T31" s="154" t="s">
        <v>321</v>
      </c>
      <c r="U31" s="154" t="s">
        <v>322</v>
      </c>
      <c r="V31" s="154" t="s">
        <v>139</v>
      </c>
      <c r="W31" s="154" t="s">
        <v>140</v>
      </c>
      <c r="X31" s="154" t="s">
        <v>321</v>
      </c>
      <c r="Y31" s="154" t="s">
        <v>322</v>
      </c>
      <c r="Z31" s="154" t="s">
        <v>139</v>
      </c>
      <c r="AA31" s="154" t="s">
        <v>140</v>
      </c>
      <c r="AB31" s="154" t="s">
        <v>321</v>
      </c>
      <c r="AC31" s="154" t="s">
        <v>322</v>
      </c>
      <c r="AD31" s="154" t="s">
        <v>139</v>
      </c>
      <c r="AE31" s="154" t="s">
        <v>140</v>
      </c>
      <c r="AF31" s="154" t="s">
        <v>321</v>
      </c>
      <c r="AG31" s="154" t="s">
        <v>322</v>
      </c>
      <c r="AH31" s="154" t="s">
        <v>139</v>
      </c>
      <c r="AI31" s="154" t="s">
        <v>140</v>
      </c>
      <c r="AJ31" s="154" t="s">
        <v>321</v>
      </c>
      <c r="AK31" s="154" t="s">
        <v>322</v>
      </c>
      <c r="AL31" s="154" t="s">
        <v>139</v>
      </c>
      <c r="AM31" s="154" t="s">
        <v>140</v>
      </c>
      <c r="AN31" s="154" t="s">
        <v>321</v>
      </c>
      <c r="AO31" s="154" t="s">
        <v>322</v>
      </c>
      <c r="AP31" s="154" t="s">
        <v>139</v>
      </c>
      <c r="AQ31" s="154" t="s">
        <v>140</v>
      </c>
      <c r="AR31" s="154" t="s">
        <v>321</v>
      </c>
      <c r="AS31" s="154" t="s">
        <v>322</v>
      </c>
      <c r="AT31" s="154" t="s">
        <v>139</v>
      </c>
      <c r="AU31" s="154" t="s">
        <v>140</v>
      </c>
      <c r="AV31" s="154" t="s">
        <v>321</v>
      </c>
      <c r="AW31" s="154" t="s">
        <v>322</v>
      </c>
    </row>
    <row r="32" spans="1:49" ht="12.75" hidden="1" customHeight="1">
      <c r="A32" s="206" t="s">
        <v>231</v>
      </c>
      <c r="B32" s="229">
        <v>1.5</v>
      </c>
      <c r="C32" s="229">
        <v>2.6</v>
      </c>
      <c r="D32" s="229">
        <v>6.3</v>
      </c>
      <c r="E32" s="229">
        <v>2.6</v>
      </c>
      <c r="F32" s="229">
        <v>1.4</v>
      </c>
      <c r="G32" s="229">
        <v>2.5</v>
      </c>
      <c r="H32" s="229">
        <v>6.8</v>
      </c>
      <c r="I32" s="229">
        <v>2.6</v>
      </c>
      <c r="J32" s="229">
        <v>1.6</v>
      </c>
      <c r="K32" s="229">
        <v>2.7</v>
      </c>
      <c r="L32" s="229">
        <v>5.5</v>
      </c>
      <c r="M32" s="229">
        <v>2.5</v>
      </c>
      <c r="N32" s="229">
        <v>3</v>
      </c>
      <c r="O32" s="229">
        <v>4.5</v>
      </c>
      <c r="P32" s="229">
        <v>6.1</v>
      </c>
      <c r="Q32" s="229">
        <v>4.0999999999999996</v>
      </c>
      <c r="R32" s="229">
        <v>1.3</v>
      </c>
      <c r="S32" s="229">
        <v>2.2999999999999998</v>
      </c>
      <c r="T32" s="229">
        <v>6</v>
      </c>
      <c r="U32" s="229">
        <v>2.2999999999999998</v>
      </c>
      <c r="V32" s="229">
        <v>1.3</v>
      </c>
      <c r="W32" s="229">
        <v>2.2000000000000002</v>
      </c>
      <c r="X32" s="229">
        <v>6.6</v>
      </c>
      <c r="Y32" s="229">
        <v>2.4</v>
      </c>
      <c r="Z32" s="229">
        <v>1.4</v>
      </c>
      <c r="AA32" s="229">
        <v>2.2999999999999998</v>
      </c>
      <c r="AB32" s="229">
        <v>5.2</v>
      </c>
      <c r="AC32" s="229">
        <v>2.2000000000000002</v>
      </c>
      <c r="AD32" s="229">
        <v>2.5</v>
      </c>
      <c r="AE32" s="229">
        <v>4.2</v>
      </c>
      <c r="AF32" s="229">
        <v>5.7</v>
      </c>
      <c r="AG32" s="229">
        <v>3.7</v>
      </c>
      <c r="AH32" s="229">
        <v>1.7</v>
      </c>
      <c r="AI32" s="229">
        <v>2.8</v>
      </c>
      <c r="AJ32" s="229">
        <v>6.5</v>
      </c>
      <c r="AK32" s="229">
        <v>2.8</v>
      </c>
      <c r="AL32" s="229">
        <v>1.5</v>
      </c>
      <c r="AM32" s="229">
        <v>2.7</v>
      </c>
      <c r="AN32" s="229">
        <v>7.1</v>
      </c>
      <c r="AO32" s="229">
        <v>2.8</v>
      </c>
      <c r="AP32" s="229">
        <v>1.9</v>
      </c>
      <c r="AQ32" s="229">
        <v>3</v>
      </c>
      <c r="AR32" s="229">
        <v>5.7</v>
      </c>
      <c r="AS32" s="229">
        <v>2.8</v>
      </c>
      <c r="AT32" s="229">
        <v>3.6</v>
      </c>
      <c r="AU32" s="229">
        <v>4.9000000000000004</v>
      </c>
      <c r="AV32" s="229">
        <v>6.6</v>
      </c>
      <c r="AW32" s="229">
        <v>4.5</v>
      </c>
    </row>
    <row r="33" spans="1:49" ht="12.75" hidden="1" customHeight="1">
      <c r="A33" s="206" t="s">
        <v>124</v>
      </c>
      <c r="B33" s="229">
        <v>2.2999999999999998</v>
      </c>
      <c r="C33" s="229">
        <v>2.7</v>
      </c>
      <c r="D33" s="229">
        <v>11.5</v>
      </c>
      <c r="E33" s="229">
        <v>3.1</v>
      </c>
      <c r="F33" s="229">
        <v>2.2999999999999998</v>
      </c>
      <c r="G33" s="229">
        <v>2.7</v>
      </c>
      <c r="H33" s="229">
        <v>12.2</v>
      </c>
      <c r="I33" s="229">
        <v>3.2</v>
      </c>
      <c r="J33" s="229">
        <v>2.2999999999999998</v>
      </c>
      <c r="K33" s="229">
        <v>2.8</v>
      </c>
      <c r="L33" s="229">
        <v>10.199999999999999</v>
      </c>
      <c r="M33" s="229">
        <v>2.9</v>
      </c>
      <c r="N33" s="229">
        <v>3.3</v>
      </c>
      <c r="O33" s="229">
        <v>2.9</v>
      </c>
      <c r="P33" s="229">
        <v>8.6999999999999993</v>
      </c>
      <c r="Q33" s="229">
        <v>2.9</v>
      </c>
      <c r="R33" s="229">
        <v>2</v>
      </c>
      <c r="S33" s="229">
        <v>2.4</v>
      </c>
      <c r="T33" s="229">
        <v>11.3</v>
      </c>
      <c r="U33" s="229">
        <v>2.8</v>
      </c>
      <c r="V33" s="229">
        <v>2</v>
      </c>
      <c r="W33" s="229">
        <v>2.2999999999999998</v>
      </c>
      <c r="X33" s="229">
        <v>12.1</v>
      </c>
      <c r="Y33" s="229">
        <v>2.8</v>
      </c>
      <c r="Z33" s="229">
        <v>2</v>
      </c>
      <c r="AA33" s="229">
        <v>2.5</v>
      </c>
      <c r="AB33" s="229">
        <v>9.9</v>
      </c>
      <c r="AC33" s="229">
        <v>2.7</v>
      </c>
      <c r="AD33" s="229">
        <v>3</v>
      </c>
      <c r="AE33" s="229">
        <v>2.5</v>
      </c>
      <c r="AF33" s="229">
        <v>8.1999999999999993</v>
      </c>
      <c r="AG33" s="229">
        <v>2.5</v>
      </c>
      <c r="AH33" s="229">
        <v>2.6</v>
      </c>
      <c r="AI33" s="229">
        <v>3.1</v>
      </c>
      <c r="AJ33" s="229">
        <v>11.7</v>
      </c>
      <c r="AK33" s="229">
        <v>3.4</v>
      </c>
      <c r="AL33" s="229">
        <v>2.6</v>
      </c>
      <c r="AM33" s="229">
        <v>3</v>
      </c>
      <c r="AN33" s="229">
        <v>12.4</v>
      </c>
      <c r="AO33" s="229">
        <v>3.4</v>
      </c>
      <c r="AP33" s="229">
        <v>2.7</v>
      </c>
      <c r="AQ33" s="229">
        <v>3.1</v>
      </c>
      <c r="AR33" s="229">
        <v>10.5</v>
      </c>
      <c r="AS33" s="229">
        <v>3.2</v>
      </c>
      <c r="AT33" s="229">
        <v>3.6</v>
      </c>
      <c r="AU33" s="229">
        <v>3.2</v>
      </c>
      <c r="AV33" s="229">
        <v>9.3000000000000007</v>
      </c>
      <c r="AW33" s="229">
        <v>3.2</v>
      </c>
    </row>
    <row r="34" spans="1:49" ht="12.75" hidden="1" customHeight="1">
      <c r="A34" s="206" t="s">
        <v>125</v>
      </c>
      <c r="B34" s="229">
        <v>2.9</v>
      </c>
      <c r="C34" s="229">
        <v>3.1</v>
      </c>
      <c r="D34" s="229">
        <v>4.5999999999999996</v>
      </c>
      <c r="E34" s="229">
        <v>3.4</v>
      </c>
      <c r="F34" s="229">
        <v>3.3</v>
      </c>
      <c r="G34" s="229">
        <v>3.2</v>
      </c>
      <c r="H34" s="229">
        <v>5.2</v>
      </c>
      <c r="I34" s="229">
        <v>3.6</v>
      </c>
      <c r="J34" s="229">
        <v>2.5</v>
      </c>
      <c r="K34" s="229">
        <v>2.9</v>
      </c>
      <c r="L34" s="229">
        <v>3.9</v>
      </c>
      <c r="M34" s="229">
        <v>3.1</v>
      </c>
      <c r="N34" s="229">
        <v>3.5</v>
      </c>
      <c r="O34" s="229">
        <v>5.8</v>
      </c>
      <c r="P34" s="229">
        <v>6.6</v>
      </c>
      <c r="Q34" s="229">
        <v>5.7</v>
      </c>
      <c r="R34" s="229">
        <v>2.6</v>
      </c>
      <c r="S34" s="229">
        <v>2.8</v>
      </c>
      <c r="T34" s="229">
        <v>4.3</v>
      </c>
      <c r="U34" s="229">
        <v>3.1</v>
      </c>
      <c r="V34" s="229">
        <v>3</v>
      </c>
      <c r="W34" s="229">
        <v>2.9</v>
      </c>
      <c r="X34" s="229">
        <v>4.8</v>
      </c>
      <c r="Y34" s="229">
        <v>3.3</v>
      </c>
      <c r="Z34" s="229">
        <v>2.2000000000000002</v>
      </c>
      <c r="AA34" s="229">
        <v>2.6</v>
      </c>
      <c r="AB34" s="229">
        <v>3.7</v>
      </c>
      <c r="AC34" s="229">
        <v>2.8</v>
      </c>
      <c r="AD34" s="229">
        <v>3.1</v>
      </c>
      <c r="AE34" s="229">
        <v>5.7</v>
      </c>
      <c r="AF34" s="229">
        <v>6.9</v>
      </c>
      <c r="AG34" s="229">
        <v>5.8</v>
      </c>
      <c r="AH34" s="229">
        <v>3.2</v>
      </c>
      <c r="AI34" s="229">
        <v>3.4</v>
      </c>
      <c r="AJ34" s="229">
        <v>4.9000000000000004</v>
      </c>
      <c r="AK34" s="229">
        <v>3.7</v>
      </c>
      <c r="AL34" s="229">
        <v>3.6</v>
      </c>
      <c r="AM34" s="229">
        <v>3.5</v>
      </c>
      <c r="AN34" s="229">
        <v>5.6</v>
      </c>
      <c r="AO34" s="229">
        <v>3.9</v>
      </c>
      <c r="AP34" s="229">
        <v>2.8</v>
      </c>
      <c r="AQ34" s="229">
        <v>3.2</v>
      </c>
      <c r="AR34" s="229">
        <v>4.0999999999999996</v>
      </c>
      <c r="AS34" s="229">
        <v>3.4</v>
      </c>
      <c r="AT34" s="229">
        <v>3.8</v>
      </c>
      <c r="AU34" s="229">
        <v>5.8</v>
      </c>
      <c r="AV34" s="229">
        <v>6.3</v>
      </c>
      <c r="AW34" s="229">
        <v>5.7</v>
      </c>
    </row>
    <row r="35" spans="1:49" ht="12.75" hidden="1" customHeight="1">
      <c r="A35" s="206" t="s">
        <v>126</v>
      </c>
      <c r="B35" s="229">
        <v>1</v>
      </c>
      <c r="C35" s="229">
        <v>1.7</v>
      </c>
      <c r="D35" s="229">
        <v>1.8</v>
      </c>
      <c r="E35" s="229">
        <v>1.8</v>
      </c>
      <c r="F35" s="229">
        <v>0.9</v>
      </c>
      <c r="G35" s="229">
        <v>1.4</v>
      </c>
      <c r="H35" s="229">
        <v>1.8</v>
      </c>
      <c r="I35" s="229">
        <v>1.7</v>
      </c>
      <c r="J35" s="229">
        <v>1.1000000000000001</v>
      </c>
      <c r="K35" s="229">
        <v>2.1</v>
      </c>
      <c r="L35" s="229">
        <v>1.7</v>
      </c>
      <c r="M35" s="229">
        <v>1.9</v>
      </c>
      <c r="N35" s="229">
        <v>2.1</v>
      </c>
      <c r="O35" s="229">
        <v>3.4</v>
      </c>
      <c r="P35" s="229">
        <v>2.6</v>
      </c>
      <c r="Q35" s="229">
        <v>3.1</v>
      </c>
      <c r="R35" s="229">
        <v>0.9</v>
      </c>
      <c r="S35" s="229">
        <v>1.5</v>
      </c>
      <c r="T35" s="229">
        <v>1.5</v>
      </c>
      <c r="U35" s="229">
        <v>1.6</v>
      </c>
      <c r="V35" s="229">
        <v>0.8</v>
      </c>
      <c r="W35" s="229">
        <v>1.3</v>
      </c>
      <c r="X35" s="229">
        <v>1.5</v>
      </c>
      <c r="Y35" s="229">
        <v>1.6</v>
      </c>
      <c r="Z35" s="229">
        <v>1</v>
      </c>
      <c r="AA35" s="229">
        <v>1.7</v>
      </c>
      <c r="AB35" s="229">
        <v>1.5</v>
      </c>
      <c r="AC35" s="229">
        <v>1.6</v>
      </c>
      <c r="AD35" s="229">
        <v>1.7</v>
      </c>
      <c r="AE35" s="229">
        <v>2.8</v>
      </c>
      <c r="AF35" s="229">
        <v>2.2000000000000002</v>
      </c>
      <c r="AG35" s="229">
        <v>2.6</v>
      </c>
      <c r="AH35" s="229">
        <v>1.1000000000000001</v>
      </c>
      <c r="AI35" s="229">
        <v>1.9</v>
      </c>
      <c r="AJ35" s="229">
        <v>2</v>
      </c>
      <c r="AK35" s="229">
        <v>2</v>
      </c>
      <c r="AL35" s="229">
        <v>1</v>
      </c>
      <c r="AM35" s="229">
        <v>1.6</v>
      </c>
      <c r="AN35" s="229">
        <v>2.1</v>
      </c>
      <c r="AO35" s="229">
        <v>1.9</v>
      </c>
      <c r="AP35" s="229">
        <v>1.3</v>
      </c>
      <c r="AQ35" s="229">
        <v>2.4</v>
      </c>
      <c r="AR35" s="229">
        <v>1.9</v>
      </c>
      <c r="AS35" s="229">
        <v>2.1</v>
      </c>
      <c r="AT35" s="229">
        <v>2.5</v>
      </c>
      <c r="AU35" s="229">
        <v>3.9</v>
      </c>
      <c r="AV35" s="229">
        <v>2.9</v>
      </c>
      <c r="AW35" s="229">
        <v>3.7</v>
      </c>
    </row>
    <row r="36" spans="1:49" ht="12.75" hidden="1" customHeight="1">
      <c r="A36" s="206" t="s">
        <v>127</v>
      </c>
      <c r="B36" s="229">
        <v>1.5</v>
      </c>
      <c r="C36" s="229">
        <v>2.2999999999999998</v>
      </c>
      <c r="D36" s="229">
        <v>2</v>
      </c>
      <c r="E36" s="229">
        <v>1.7</v>
      </c>
      <c r="F36" s="229">
        <v>1.1000000000000001</v>
      </c>
      <c r="G36" s="229">
        <v>1.8</v>
      </c>
      <c r="H36" s="229">
        <v>1.6</v>
      </c>
      <c r="I36" s="229">
        <v>1.4</v>
      </c>
      <c r="J36" s="229">
        <v>1.9</v>
      </c>
      <c r="K36" s="229">
        <v>2.8</v>
      </c>
      <c r="L36" s="229">
        <v>2.4</v>
      </c>
      <c r="M36" s="229">
        <v>2.2000000000000002</v>
      </c>
      <c r="N36" s="229">
        <v>4.2</v>
      </c>
      <c r="O36" s="229">
        <v>5.0999999999999996</v>
      </c>
      <c r="P36" s="229">
        <v>3.9</v>
      </c>
      <c r="Q36" s="229">
        <v>4.0999999999999996</v>
      </c>
      <c r="R36" s="229">
        <v>1.2</v>
      </c>
      <c r="S36" s="229">
        <v>1.9</v>
      </c>
      <c r="T36" s="229">
        <v>1.9</v>
      </c>
      <c r="U36" s="229">
        <v>1.5</v>
      </c>
      <c r="V36" s="229">
        <v>1</v>
      </c>
      <c r="W36" s="229">
        <v>1.5</v>
      </c>
      <c r="X36" s="229">
        <v>1.6</v>
      </c>
      <c r="Y36" s="229">
        <v>1.2</v>
      </c>
      <c r="Z36" s="229">
        <v>1.6</v>
      </c>
      <c r="AA36" s="229">
        <v>2.4</v>
      </c>
      <c r="AB36" s="229">
        <v>2.2000000000000002</v>
      </c>
      <c r="AC36" s="229">
        <v>1.8</v>
      </c>
      <c r="AD36" s="229">
        <v>3.4</v>
      </c>
      <c r="AE36" s="229">
        <v>4.4000000000000004</v>
      </c>
      <c r="AF36" s="229">
        <v>3.4</v>
      </c>
      <c r="AG36" s="229">
        <v>3.3</v>
      </c>
      <c r="AH36" s="229">
        <v>1.7</v>
      </c>
      <c r="AI36" s="229">
        <v>2.6</v>
      </c>
      <c r="AJ36" s="229">
        <v>2.1</v>
      </c>
      <c r="AK36" s="229">
        <v>2</v>
      </c>
      <c r="AL36" s="229">
        <v>1.3</v>
      </c>
      <c r="AM36" s="229">
        <v>2</v>
      </c>
      <c r="AN36" s="229">
        <v>1.6</v>
      </c>
      <c r="AO36" s="229">
        <v>1.6</v>
      </c>
      <c r="AP36" s="229">
        <v>2.2000000000000002</v>
      </c>
      <c r="AQ36" s="229">
        <v>3.2</v>
      </c>
      <c r="AR36" s="229">
        <v>2.7</v>
      </c>
      <c r="AS36" s="229">
        <v>2.5</v>
      </c>
      <c r="AT36" s="229">
        <v>5</v>
      </c>
      <c r="AU36" s="229">
        <v>5.8</v>
      </c>
      <c r="AV36" s="229">
        <v>4.3</v>
      </c>
      <c r="AW36" s="229">
        <v>4.8</v>
      </c>
    </row>
    <row r="37" spans="1:49" ht="12.75" hidden="1" customHeight="1">
      <c r="A37" s="206" t="s">
        <v>128</v>
      </c>
      <c r="B37" s="229">
        <v>2.6</v>
      </c>
      <c r="C37" s="229">
        <v>3.3</v>
      </c>
      <c r="D37" s="229">
        <v>3.6</v>
      </c>
      <c r="E37" s="229">
        <v>2.2000000000000002</v>
      </c>
      <c r="F37" s="229">
        <v>2.4</v>
      </c>
      <c r="G37" s="229">
        <v>3.1</v>
      </c>
      <c r="H37" s="229">
        <v>3.5</v>
      </c>
      <c r="I37" s="229">
        <v>2.1</v>
      </c>
      <c r="J37" s="229">
        <v>2.9</v>
      </c>
      <c r="K37" s="229">
        <v>3.7</v>
      </c>
      <c r="L37" s="229">
        <v>3.7</v>
      </c>
      <c r="M37" s="229">
        <v>2.2999999999999998</v>
      </c>
      <c r="N37" s="229">
        <v>5.3</v>
      </c>
      <c r="O37" s="229">
        <v>7.2</v>
      </c>
      <c r="P37" s="229">
        <v>8.4</v>
      </c>
      <c r="Q37" s="229">
        <v>4.0999999999999996</v>
      </c>
      <c r="R37" s="229">
        <v>2.2999999999999998</v>
      </c>
      <c r="S37" s="229">
        <v>2.8</v>
      </c>
      <c r="T37" s="229">
        <v>3.2</v>
      </c>
      <c r="U37" s="229">
        <v>1.9</v>
      </c>
      <c r="V37" s="229">
        <v>2.1</v>
      </c>
      <c r="W37" s="229">
        <v>2.6</v>
      </c>
      <c r="X37" s="229">
        <v>3.1</v>
      </c>
      <c r="Y37" s="229">
        <v>1.9</v>
      </c>
      <c r="Z37" s="229">
        <v>2.5</v>
      </c>
      <c r="AA37" s="229">
        <v>3.1</v>
      </c>
      <c r="AB37" s="229">
        <v>3.4</v>
      </c>
      <c r="AC37" s="229">
        <v>1.9</v>
      </c>
      <c r="AD37" s="229">
        <v>4.2</v>
      </c>
      <c r="AE37" s="229">
        <v>5.9</v>
      </c>
      <c r="AF37" s="229">
        <v>6.8</v>
      </c>
      <c r="AG37" s="229">
        <v>3.5</v>
      </c>
      <c r="AH37" s="229">
        <v>3</v>
      </c>
      <c r="AI37" s="229">
        <v>3.8</v>
      </c>
      <c r="AJ37" s="229">
        <v>4</v>
      </c>
      <c r="AK37" s="229">
        <v>2.5</v>
      </c>
      <c r="AL37" s="229">
        <v>2.7</v>
      </c>
      <c r="AM37" s="229">
        <v>3.5</v>
      </c>
      <c r="AN37" s="229">
        <v>3.9</v>
      </c>
      <c r="AO37" s="229">
        <v>2.2999999999999998</v>
      </c>
      <c r="AP37" s="229">
        <v>3.4</v>
      </c>
      <c r="AQ37" s="229">
        <v>4.2</v>
      </c>
      <c r="AR37" s="229">
        <v>4.0999999999999996</v>
      </c>
      <c r="AS37" s="229">
        <v>2.6</v>
      </c>
      <c r="AT37" s="229">
        <v>6.5</v>
      </c>
      <c r="AU37" s="229">
        <v>8.6</v>
      </c>
      <c r="AV37" s="229">
        <v>10</v>
      </c>
      <c r="AW37" s="229">
        <v>4.8</v>
      </c>
    </row>
    <row r="38" spans="1:49" ht="12.75" hidden="1" customHeight="1">
      <c r="A38" s="41" t="s">
        <v>338</v>
      </c>
    </row>
    <row r="39" spans="1:49" ht="12.75" hidden="1" customHeight="1">
      <c r="A39" s="46"/>
      <c r="B39" s="46"/>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row>
    <row r="40" spans="1:49" ht="12.75" hidden="1" customHeight="1"/>
  </sheetData>
  <mergeCells count="32">
    <mergeCell ref="V30:Y30"/>
    <mergeCell ref="Z30:AC30"/>
    <mergeCell ref="A14:E14"/>
    <mergeCell ref="AH30:AK30"/>
    <mergeCell ref="A1:S1"/>
    <mergeCell ref="A2:A4"/>
    <mergeCell ref="B2:J2"/>
    <mergeCell ref="B4:D4"/>
    <mergeCell ref="E4:G4"/>
    <mergeCell ref="B3:G3"/>
    <mergeCell ref="H3:J4"/>
    <mergeCell ref="K2:S2"/>
    <mergeCell ref="K3:P3"/>
    <mergeCell ref="K4:M4"/>
    <mergeCell ref="N4:P4"/>
    <mergeCell ref="Q3:S4"/>
    <mergeCell ref="AL30:AO30"/>
    <mergeCell ref="AP30:AS30"/>
    <mergeCell ref="A28:A31"/>
    <mergeCell ref="B28:Q28"/>
    <mergeCell ref="R28:AG28"/>
    <mergeCell ref="AH28:AW28"/>
    <mergeCell ref="B29:M29"/>
    <mergeCell ref="N29:Q30"/>
    <mergeCell ref="R29:AC29"/>
    <mergeCell ref="AD29:AG30"/>
    <mergeCell ref="AH29:AS29"/>
    <mergeCell ref="AT29:AW30"/>
    <mergeCell ref="B30:E30"/>
    <mergeCell ref="F30:I30"/>
    <mergeCell ref="J30:M30"/>
    <mergeCell ref="R30:U30"/>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85096-6E63-4B26-8333-853518BE679A}">
  <dimension ref="A1:AX37"/>
  <sheetViews>
    <sheetView zoomScale="90" zoomScaleNormal="90" workbookViewId="0">
      <selection activeCell="A17" sqref="A17"/>
    </sheetView>
  </sheetViews>
  <sheetFormatPr defaultColWidth="8.85546875" defaultRowHeight="12.75" customHeight="1"/>
  <cols>
    <col min="1" max="1" width="18.85546875" style="42" customWidth="1"/>
    <col min="2" max="18" width="11.7109375" style="42" customWidth="1"/>
    <col min="19" max="19" width="9.85546875" style="42" customWidth="1"/>
    <col min="20" max="25" width="12.28515625" style="42" customWidth="1"/>
    <col min="26" max="26" width="17.42578125" style="42" customWidth="1"/>
    <col min="27" max="27" width="18.42578125" style="42" customWidth="1"/>
    <col min="28" max="30" width="8.85546875" style="42"/>
    <col min="31" max="31" width="18.28515625" style="42" customWidth="1"/>
    <col min="32" max="32" width="18.140625" style="42" customWidth="1"/>
    <col min="33" max="35" width="8.85546875" style="42"/>
    <col min="36" max="36" width="18.28515625" style="42" customWidth="1"/>
    <col min="37" max="37" width="18.5703125" style="42" customWidth="1"/>
    <col min="38" max="16384" width="8.85546875" style="42"/>
  </cols>
  <sheetData>
    <row r="1" spans="1:37" ht="27.6" customHeight="1">
      <c r="A1" s="557" t="s">
        <v>383</v>
      </c>
      <c r="B1" s="557"/>
      <c r="C1" s="557"/>
      <c r="D1" s="557"/>
      <c r="E1" s="557"/>
      <c r="F1" s="557"/>
      <c r="G1" s="557"/>
      <c r="H1" s="557"/>
      <c r="I1" s="557"/>
      <c r="J1" s="557"/>
      <c r="K1" s="557"/>
      <c r="L1" s="557"/>
      <c r="M1" s="557"/>
      <c r="N1" s="557"/>
      <c r="O1" s="557"/>
      <c r="P1" s="557"/>
      <c r="Q1" s="557"/>
      <c r="R1" s="557"/>
      <c r="S1" s="557"/>
      <c r="T1" s="234"/>
      <c r="U1" s="234"/>
      <c r="V1" s="234"/>
      <c r="W1" s="234"/>
      <c r="X1" s="234"/>
      <c r="Y1" s="234"/>
      <c r="Z1" s="49"/>
      <c r="AA1" s="49"/>
      <c r="AB1" s="49"/>
      <c r="AC1" s="49"/>
      <c r="AD1" s="49"/>
      <c r="AE1" s="49"/>
      <c r="AF1" s="49"/>
      <c r="AG1" s="49"/>
      <c r="AH1" s="49"/>
      <c r="AI1" s="49"/>
      <c r="AJ1" s="49"/>
      <c r="AK1" s="49"/>
    </row>
    <row r="2" spans="1:37" s="181" customFormat="1" ht="15" customHeight="1">
      <c r="A2" s="545" t="s">
        <v>115</v>
      </c>
      <c r="B2" s="576" t="s">
        <v>118</v>
      </c>
      <c r="C2" s="577"/>
      <c r="D2" s="577"/>
      <c r="E2" s="577"/>
      <c r="F2" s="577"/>
      <c r="G2" s="577"/>
      <c r="H2" s="577"/>
      <c r="I2" s="577"/>
      <c r="J2" s="578"/>
      <c r="K2" s="576" t="s">
        <v>119</v>
      </c>
      <c r="L2" s="577"/>
      <c r="M2" s="577"/>
      <c r="N2" s="577"/>
      <c r="O2" s="577"/>
      <c r="P2" s="577"/>
      <c r="Q2" s="577"/>
      <c r="R2" s="577"/>
      <c r="S2" s="578"/>
      <c r="T2" s="232"/>
      <c r="U2" s="232"/>
      <c r="V2" s="232"/>
      <c r="W2" s="232"/>
      <c r="X2" s="232"/>
      <c r="Y2" s="232"/>
      <c r="Z2" s="232"/>
      <c r="AA2" s="232"/>
      <c r="AB2" s="232"/>
      <c r="AC2" s="232"/>
      <c r="AD2" s="232"/>
      <c r="AE2" s="232"/>
    </row>
    <row r="3" spans="1:37" s="181" customFormat="1" ht="15" customHeight="1">
      <c r="A3" s="546"/>
      <c r="B3" s="586" t="s">
        <v>343</v>
      </c>
      <c r="C3" s="587"/>
      <c r="D3" s="587"/>
      <c r="E3" s="587"/>
      <c r="F3" s="587"/>
      <c r="G3" s="588"/>
      <c r="H3" s="579" t="s">
        <v>344</v>
      </c>
      <c r="I3" s="562"/>
      <c r="J3" s="580"/>
      <c r="K3" s="586" t="s">
        <v>343</v>
      </c>
      <c r="L3" s="587"/>
      <c r="M3" s="587"/>
      <c r="N3" s="587"/>
      <c r="O3" s="587"/>
      <c r="P3" s="588"/>
      <c r="Q3" s="579" t="s">
        <v>344</v>
      </c>
      <c r="R3" s="562"/>
      <c r="S3" s="563"/>
      <c r="T3" s="232"/>
      <c r="U3" s="232"/>
      <c r="V3" s="232"/>
      <c r="W3" s="232"/>
      <c r="X3" s="232"/>
      <c r="Y3" s="232"/>
      <c r="Z3" s="232"/>
      <c r="AA3" s="232"/>
      <c r="AB3" s="232"/>
      <c r="AC3" s="232"/>
      <c r="AD3" s="232"/>
      <c r="AE3" s="232"/>
    </row>
    <row r="4" spans="1:37" s="181" customFormat="1" ht="15" customHeight="1">
      <c r="A4" s="546"/>
      <c r="B4" s="583" t="s">
        <v>345</v>
      </c>
      <c r="C4" s="584"/>
      <c r="D4" s="585"/>
      <c r="E4" s="583" t="s">
        <v>346</v>
      </c>
      <c r="F4" s="584"/>
      <c r="G4" s="585"/>
      <c r="H4" s="581"/>
      <c r="I4" s="565"/>
      <c r="J4" s="582"/>
      <c r="K4" s="583" t="s">
        <v>345</v>
      </c>
      <c r="L4" s="584"/>
      <c r="M4" s="585"/>
      <c r="N4" s="583" t="s">
        <v>346</v>
      </c>
      <c r="O4" s="584"/>
      <c r="P4" s="585"/>
      <c r="Q4" s="581"/>
      <c r="R4" s="565"/>
      <c r="S4" s="566"/>
      <c r="T4" s="232"/>
      <c r="U4" s="232"/>
      <c r="V4" s="232"/>
      <c r="W4" s="232"/>
      <c r="X4" s="232"/>
      <c r="Y4" s="232"/>
      <c r="Z4" s="232"/>
      <c r="AA4" s="232"/>
      <c r="AB4" s="232"/>
      <c r="AC4" s="232"/>
      <c r="AD4" s="232"/>
      <c r="AE4" s="232"/>
    </row>
    <row r="5" spans="1:37" s="181" customFormat="1" ht="33" customHeight="1">
      <c r="A5" s="547"/>
      <c r="B5" s="90" t="s">
        <v>139</v>
      </c>
      <c r="C5" s="90" t="s">
        <v>140</v>
      </c>
      <c r="D5" s="90" t="s">
        <v>321</v>
      </c>
      <c r="E5" s="90" t="s">
        <v>139</v>
      </c>
      <c r="F5" s="90" t="s">
        <v>140</v>
      </c>
      <c r="G5" s="90" t="s">
        <v>321</v>
      </c>
      <c r="H5" s="82" t="s">
        <v>139</v>
      </c>
      <c r="I5" s="82" t="s">
        <v>140</v>
      </c>
      <c r="J5" s="82" t="s">
        <v>321</v>
      </c>
      <c r="K5" s="90" t="s">
        <v>139</v>
      </c>
      <c r="L5" s="90" t="s">
        <v>140</v>
      </c>
      <c r="M5" s="90" t="s">
        <v>321</v>
      </c>
      <c r="N5" s="90" t="s">
        <v>139</v>
      </c>
      <c r="O5" s="90" t="s">
        <v>140</v>
      </c>
      <c r="P5" s="90" t="s">
        <v>321</v>
      </c>
      <c r="Q5" s="82" t="s">
        <v>139</v>
      </c>
      <c r="R5" s="82" t="s">
        <v>140</v>
      </c>
      <c r="S5" s="82" t="s">
        <v>321</v>
      </c>
      <c r="T5" s="232"/>
      <c r="U5" s="232"/>
      <c r="V5" s="232"/>
      <c r="W5" s="232"/>
      <c r="X5" s="232"/>
      <c r="Y5" s="232"/>
      <c r="Z5" s="232"/>
      <c r="AA5" s="232"/>
      <c r="AB5" s="232"/>
      <c r="AC5" s="232"/>
      <c r="AD5" s="232"/>
      <c r="AE5" s="232"/>
    </row>
    <row r="6" spans="1:37" s="190" customFormat="1" ht="15" customHeight="1">
      <c r="A6" s="86" t="s">
        <v>231</v>
      </c>
      <c r="B6" s="235">
        <v>0</v>
      </c>
      <c r="C6" s="235">
        <v>0.1</v>
      </c>
      <c r="D6" s="235">
        <v>0.2</v>
      </c>
      <c r="E6" s="235">
        <v>0.3</v>
      </c>
      <c r="F6" s="235">
        <v>0.8</v>
      </c>
      <c r="G6" s="235">
        <v>1</v>
      </c>
      <c r="H6" s="235">
        <v>0.8</v>
      </c>
      <c r="I6" s="235">
        <v>1.3</v>
      </c>
      <c r="J6" s="235">
        <v>1.1000000000000001</v>
      </c>
      <c r="K6" s="235">
        <v>0</v>
      </c>
      <c r="L6" s="235">
        <v>0.1</v>
      </c>
      <c r="M6" s="235">
        <v>0.2</v>
      </c>
      <c r="N6" s="235">
        <v>0.5</v>
      </c>
      <c r="O6" s="235">
        <v>1.3</v>
      </c>
      <c r="P6" s="235">
        <v>1.3</v>
      </c>
      <c r="Q6" s="235">
        <v>1</v>
      </c>
      <c r="R6" s="235">
        <v>1.9</v>
      </c>
      <c r="S6" s="235">
        <v>1.3</v>
      </c>
      <c r="T6" s="52"/>
      <c r="U6" s="52"/>
      <c r="V6" s="52"/>
      <c r="W6" s="52"/>
      <c r="X6" s="52"/>
      <c r="Y6" s="52"/>
      <c r="Z6" s="52"/>
      <c r="AA6" s="52"/>
      <c r="AB6" s="52"/>
      <c r="AC6" s="52"/>
      <c r="AD6" s="52"/>
      <c r="AE6" s="52"/>
    </row>
    <row r="7" spans="1:37" ht="15" customHeight="1">
      <c r="A7" s="83" t="s">
        <v>124</v>
      </c>
      <c r="B7" s="231">
        <v>0</v>
      </c>
      <c r="C7" s="231">
        <v>0.1</v>
      </c>
      <c r="D7" s="231">
        <v>0.3</v>
      </c>
      <c r="E7" s="231">
        <v>0.6</v>
      </c>
      <c r="F7" s="231">
        <v>0.9</v>
      </c>
      <c r="G7" s="231">
        <v>1.3</v>
      </c>
      <c r="H7" s="231">
        <v>1.2</v>
      </c>
      <c r="I7" s="231">
        <v>1.6</v>
      </c>
      <c r="J7" s="231">
        <v>1.2</v>
      </c>
      <c r="K7" s="231">
        <v>0.1</v>
      </c>
      <c r="L7" s="231">
        <v>0.2</v>
      </c>
      <c r="M7" s="231">
        <v>0.3</v>
      </c>
      <c r="N7" s="231">
        <v>0.9</v>
      </c>
      <c r="O7" s="231">
        <v>1.4</v>
      </c>
      <c r="P7" s="231">
        <v>1.6</v>
      </c>
      <c r="Q7" s="231">
        <v>1.7</v>
      </c>
      <c r="R7" s="231">
        <v>1.9</v>
      </c>
      <c r="S7" s="231">
        <v>1.4</v>
      </c>
      <c r="T7" s="49"/>
      <c r="U7" s="49"/>
      <c r="V7" s="49"/>
      <c r="W7" s="49"/>
      <c r="X7" s="49"/>
      <c r="Y7" s="49"/>
      <c r="Z7" s="49"/>
      <c r="AA7" s="49"/>
      <c r="AB7" s="49"/>
      <c r="AC7" s="49"/>
      <c r="AD7" s="49"/>
      <c r="AE7" s="49"/>
    </row>
    <row r="8" spans="1:37" ht="15" customHeight="1">
      <c r="A8" s="83" t="s">
        <v>125</v>
      </c>
      <c r="B8" s="231">
        <v>0.1</v>
      </c>
      <c r="C8" s="231">
        <v>0.1</v>
      </c>
      <c r="D8" s="231">
        <v>0.2</v>
      </c>
      <c r="E8" s="231">
        <v>0.8</v>
      </c>
      <c r="F8" s="231">
        <v>1.1000000000000001</v>
      </c>
      <c r="G8" s="231">
        <v>1.2</v>
      </c>
      <c r="H8" s="231">
        <v>0.7</v>
      </c>
      <c r="I8" s="231">
        <v>0.8</v>
      </c>
      <c r="J8" s="231">
        <v>0.8</v>
      </c>
      <c r="K8" s="231">
        <v>0.1</v>
      </c>
      <c r="L8" s="231">
        <v>0.2</v>
      </c>
      <c r="M8" s="231">
        <v>0.4</v>
      </c>
      <c r="N8" s="231">
        <v>1.3</v>
      </c>
      <c r="O8" s="231">
        <v>1.8</v>
      </c>
      <c r="P8" s="231">
        <v>1.9</v>
      </c>
      <c r="Q8" s="231">
        <v>1.1000000000000001</v>
      </c>
      <c r="R8" s="231">
        <v>1.3</v>
      </c>
      <c r="S8" s="231">
        <v>1.1000000000000001</v>
      </c>
      <c r="T8" s="49"/>
      <c r="U8" s="49"/>
      <c r="V8" s="49"/>
      <c r="W8" s="49"/>
      <c r="X8" s="49"/>
      <c r="Y8" s="49"/>
      <c r="Z8" s="49"/>
      <c r="AA8" s="49"/>
      <c r="AB8" s="49"/>
      <c r="AC8" s="49"/>
      <c r="AD8" s="49"/>
      <c r="AE8" s="49"/>
    </row>
    <row r="9" spans="1:37" ht="15" customHeight="1">
      <c r="A9" s="83" t="s">
        <v>126</v>
      </c>
      <c r="B9" s="231">
        <v>0</v>
      </c>
      <c r="C9" s="231">
        <v>0</v>
      </c>
      <c r="D9" s="231">
        <v>0</v>
      </c>
      <c r="E9" s="231">
        <v>0.2</v>
      </c>
      <c r="F9" s="231">
        <v>0.4</v>
      </c>
      <c r="G9" s="231">
        <v>0.2</v>
      </c>
      <c r="H9" s="231">
        <v>0.8</v>
      </c>
      <c r="I9" s="231">
        <v>1.9</v>
      </c>
      <c r="J9" s="231">
        <v>0.7</v>
      </c>
      <c r="K9" s="231">
        <v>0</v>
      </c>
      <c r="L9" s="231">
        <v>0</v>
      </c>
      <c r="M9" s="231">
        <v>0</v>
      </c>
      <c r="N9" s="231">
        <v>0.3</v>
      </c>
      <c r="O9" s="231">
        <v>0.7</v>
      </c>
      <c r="P9" s="231">
        <v>0.4</v>
      </c>
      <c r="Q9" s="231">
        <v>1.1000000000000001</v>
      </c>
      <c r="R9" s="231">
        <v>2.6</v>
      </c>
      <c r="S9" s="231">
        <v>1.1000000000000001</v>
      </c>
      <c r="T9" s="49"/>
      <c r="U9" s="49"/>
      <c r="V9" s="49"/>
      <c r="W9" s="49"/>
      <c r="X9" s="49"/>
      <c r="Y9" s="49"/>
      <c r="Z9" s="49"/>
      <c r="AA9" s="49"/>
      <c r="AB9" s="49"/>
      <c r="AC9" s="49"/>
      <c r="AD9" s="49"/>
      <c r="AE9" s="49"/>
    </row>
    <row r="10" spans="1:37" ht="15" customHeight="1">
      <c r="A10" s="83" t="s">
        <v>127</v>
      </c>
      <c r="B10" s="231">
        <v>0</v>
      </c>
      <c r="C10" s="231">
        <v>0</v>
      </c>
      <c r="D10" s="231">
        <v>0</v>
      </c>
      <c r="E10" s="231">
        <v>0.3</v>
      </c>
      <c r="F10" s="231">
        <v>0.5</v>
      </c>
      <c r="G10" s="231">
        <v>0.4</v>
      </c>
      <c r="H10" s="231">
        <v>0.6</v>
      </c>
      <c r="I10" s="231">
        <v>0.8</v>
      </c>
      <c r="J10" s="231">
        <v>0.5</v>
      </c>
      <c r="K10" s="231">
        <v>0</v>
      </c>
      <c r="L10" s="231">
        <v>0</v>
      </c>
      <c r="M10" s="231">
        <v>0.1</v>
      </c>
      <c r="N10" s="231">
        <v>0.6</v>
      </c>
      <c r="O10" s="231">
        <v>0.9</v>
      </c>
      <c r="P10" s="231">
        <v>0.4</v>
      </c>
      <c r="Q10" s="231">
        <v>0.7</v>
      </c>
      <c r="R10" s="231">
        <v>0.9</v>
      </c>
      <c r="S10" s="231">
        <v>0.4</v>
      </c>
      <c r="T10" s="49"/>
      <c r="U10" s="49"/>
      <c r="V10" s="49"/>
      <c r="W10" s="49"/>
      <c r="X10" s="49"/>
      <c r="Y10" s="49"/>
      <c r="Z10" s="49"/>
      <c r="AA10" s="49"/>
      <c r="AB10" s="49"/>
      <c r="AC10" s="49"/>
      <c r="AD10" s="49"/>
      <c r="AE10" s="49"/>
    </row>
    <row r="11" spans="1:37" ht="15" customHeight="1">
      <c r="A11" s="83" t="s">
        <v>128</v>
      </c>
      <c r="B11" s="231">
        <v>0</v>
      </c>
      <c r="C11" s="231">
        <v>0</v>
      </c>
      <c r="D11" s="231">
        <v>0.1</v>
      </c>
      <c r="E11" s="231">
        <v>0.2</v>
      </c>
      <c r="F11" s="231">
        <v>0.4</v>
      </c>
      <c r="G11" s="231">
        <v>1</v>
      </c>
      <c r="H11" s="231">
        <v>0.8</v>
      </c>
      <c r="I11" s="231">
        <v>1.2</v>
      </c>
      <c r="J11" s="231">
        <v>3</v>
      </c>
      <c r="K11" s="231">
        <v>0</v>
      </c>
      <c r="L11" s="231">
        <v>0</v>
      </c>
      <c r="M11" s="231">
        <v>0.1</v>
      </c>
      <c r="N11" s="231">
        <v>0.4</v>
      </c>
      <c r="O11" s="231">
        <v>0.8</v>
      </c>
      <c r="P11" s="231">
        <v>0.9</v>
      </c>
      <c r="Q11" s="231">
        <v>1</v>
      </c>
      <c r="R11" s="231">
        <v>1.7</v>
      </c>
      <c r="S11" s="231">
        <v>2.5</v>
      </c>
      <c r="T11" s="49"/>
      <c r="U11" s="49"/>
      <c r="V11" s="49"/>
      <c r="W11" s="49"/>
      <c r="X11" s="49"/>
      <c r="Y11" s="49"/>
      <c r="Z11" s="49"/>
      <c r="AA11" s="49"/>
      <c r="AB11" s="49"/>
      <c r="AC11" s="49"/>
      <c r="AD11" s="49"/>
      <c r="AE11" s="49"/>
    </row>
    <row r="12" spans="1:37" ht="16.149999999999999">
      <c r="A12" s="41" t="s">
        <v>263</v>
      </c>
      <c r="Z12" s="46"/>
      <c r="AA12" s="46"/>
      <c r="AB12" s="46"/>
      <c r="AC12" s="46"/>
      <c r="AD12" s="46"/>
      <c r="AE12" s="46"/>
      <c r="AF12" s="46"/>
      <c r="AG12" s="46"/>
      <c r="AH12" s="46"/>
      <c r="AI12" s="46"/>
      <c r="AJ12" s="46"/>
      <c r="AK12" s="46"/>
    </row>
    <row r="13" spans="1:37" ht="16.149999999999999">
      <c r="A13" s="42" t="s">
        <v>372</v>
      </c>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row>
    <row r="14" spans="1:37" ht="12.75" customHeight="1">
      <c r="A14" s="413" t="s">
        <v>365</v>
      </c>
      <c r="B14" s="413"/>
      <c r="C14" s="413"/>
      <c r="D14" s="413"/>
      <c r="E14" s="413"/>
      <c r="F14" s="413"/>
      <c r="G14" s="413"/>
      <c r="H14" s="413"/>
      <c r="I14" s="413"/>
      <c r="J14" s="413"/>
      <c r="K14" s="413"/>
      <c r="L14" s="413"/>
    </row>
    <row r="15" spans="1:37" ht="37.5" customHeight="1">
      <c r="P15" s="393"/>
    </row>
    <row r="17" spans="1:50" ht="12.75" customHeight="1">
      <c r="A17" s="136"/>
    </row>
    <row r="21" spans="1:50" ht="12.75" hidden="1" customHeight="1">
      <c r="A21" s="199" t="s">
        <v>247</v>
      </c>
    </row>
    <row r="22" spans="1:50" ht="12.75" hidden="1" customHeight="1"/>
    <row r="23" spans="1:50" ht="12.75" hidden="1" customHeight="1">
      <c r="A23" s="52" t="s">
        <v>384</v>
      </c>
      <c r="B23" s="52"/>
      <c r="C23" s="52"/>
      <c r="D23" s="52"/>
      <c r="E23" s="52"/>
      <c r="F23" s="52"/>
      <c r="G23" s="52"/>
      <c r="H23" s="52"/>
      <c r="I23" s="52"/>
      <c r="J23" s="52"/>
      <c r="K23" s="52"/>
      <c r="L23" s="52"/>
      <c r="M23" s="52"/>
      <c r="N23" s="52"/>
      <c r="O23" s="52"/>
      <c r="P23" s="52"/>
      <c r="Q23" s="52"/>
      <c r="R23" s="52"/>
      <c r="S23" s="52"/>
      <c r="T23" s="52"/>
      <c r="U23" s="52"/>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row>
    <row r="24" spans="1:50" ht="12.75" hidden="1" customHeight="1">
      <c r="A24" s="53"/>
      <c r="B24" s="54"/>
      <c r="C24" s="54"/>
      <c r="D24" s="54"/>
      <c r="E24" s="54"/>
      <c r="F24" s="54"/>
      <c r="G24" s="54"/>
      <c r="H24" s="54"/>
      <c r="I24" s="54"/>
      <c r="J24" s="54"/>
      <c r="K24" s="54"/>
      <c r="L24" s="54"/>
      <c r="M24" s="54"/>
      <c r="N24" s="54"/>
      <c r="O24" s="54"/>
      <c r="P24" s="54"/>
      <c r="Q24" s="54"/>
      <c r="R24" s="54"/>
      <c r="S24" s="54"/>
      <c r="T24" s="54"/>
      <c r="U24" s="54"/>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row>
    <row r="25" spans="1:50" ht="12.75" hidden="1" customHeight="1">
      <c r="A25" s="532" t="s">
        <v>115</v>
      </c>
      <c r="B25" s="635" t="s">
        <v>117</v>
      </c>
      <c r="C25" s="636"/>
      <c r="D25" s="636"/>
      <c r="E25" s="636"/>
      <c r="F25" s="636"/>
      <c r="G25" s="636"/>
      <c r="H25" s="636"/>
      <c r="I25" s="636"/>
      <c r="J25" s="636"/>
      <c r="K25" s="636"/>
      <c r="L25" s="636"/>
      <c r="M25" s="636"/>
      <c r="N25" s="636"/>
      <c r="O25" s="636"/>
      <c r="P25" s="636"/>
      <c r="Q25" s="637"/>
      <c r="R25" s="635" t="s">
        <v>118</v>
      </c>
      <c r="S25" s="636"/>
      <c r="T25" s="636"/>
      <c r="U25" s="636"/>
      <c r="V25" s="636"/>
      <c r="W25" s="636"/>
      <c r="X25" s="636"/>
      <c r="Y25" s="636"/>
      <c r="Z25" s="636"/>
      <c r="AA25" s="636"/>
      <c r="AB25" s="636"/>
      <c r="AC25" s="636"/>
      <c r="AD25" s="636"/>
      <c r="AE25" s="636"/>
      <c r="AF25" s="636"/>
      <c r="AG25" s="637"/>
      <c r="AH25" s="635" t="s">
        <v>119</v>
      </c>
      <c r="AI25" s="636"/>
      <c r="AJ25" s="636"/>
      <c r="AK25" s="636"/>
      <c r="AL25" s="636"/>
      <c r="AM25" s="636"/>
      <c r="AN25" s="636"/>
      <c r="AO25" s="636"/>
      <c r="AP25" s="636"/>
      <c r="AQ25" s="636"/>
      <c r="AR25" s="636"/>
      <c r="AS25" s="636"/>
      <c r="AT25" s="636"/>
      <c r="AU25" s="636"/>
      <c r="AV25" s="636"/>
      <c r="AW25" s="637"/>
      <c r="AX25" s="49"/>
    </row>
    <row r="26" spans="1:50" ht="12.75" hidden="1" customHeight="1">
      <c r="A26" s="533"/>
      <c r="B26" s="504" t="s">
        <v>343</v>
      </c>
      <c r="C26" s="505"/>
      <c r="D26" s="505"/>
      <c r="E26" s="505"/>
      <c r="F26" s="505"/>
      <c r="G26" s="505"/>
      <c r="H26" s="505"/>
      <c r="I26" s="505"/>
      <c r="J26" s="505"/>
      <c r="K26" s="505"/>
      <c r="L26" s="505"/>
      <c r="M26" s="535"/>
      <c r="N26" s="536" t="s">
        <v>344</v>
      </c>
      <c r="O26" s="537"/>
      <c r="P26" s="537"/>
      <c r="Q26" s="538"/>
      <c r="R26" s="504" t="s">
        <v>343</v>
      </c>
      <c r="S26" s="505"/>
      <c r="T26" s="505"/>
      <c r="U26" s="505"/>
      <c r="V26" s="505"/>
      <c r="W26" s="505"/>
      <c r="X26" s="505"/>
      <c r="Y26" s="505"/>
      <c r="Z26" s="505"/>
      <c r="AA26" s="505"/>
      <c r="AB26" s="505"/>
      <c r="AC26" s="535"/>
      <c r="AD26" s="536" t="s">
        <v>344</v>
      </c>
      <c r="AE26" s="537"/>
      <c r="AF26" s="537"/>
      <c r="AG26" s="538"/>
      <c r="AH26" s="504" t="s">
        <v>343</v>
      </c>
      <c r="AI26" s="505"/>
      <c r="AJ26" s="505"/>
      <c r="AK26" s="505"/>
      <c r="AL26" s="505"/>
      <c r="AM26" s="505"/>
      <c r="AN26" s="505"/>
      <c r="AO26" s="505"/>
      <c r="AP26" s="505"/>
      <c r="AQ26" s="505"/>
      <c r="AR26" s="505"/>
      <c r="AS26" s="535"/>
      <c r="AT26" s="536" t="s">
        <v>344</v>
      </c>
      <c r="AU26" s="537"/>
      <c r="AV26" s="537"/>
      <c r="AW26" s="538"/>
      <c r="AX26" s="49"/>
    </row>
    <row r="27" spans="1:50" ht="12.75" hidden="1" customHeight="1">
      <c r="A27" s="533"/>
      <c r="B27" s="530" t="s">
        <v>117</v>
      </c>
      <c r="C27" s="517"/>
      <c r="D27" s="517"/>
      <c r="E27" s="531"/>
      <c r="F27" s="542" t="s">
        <v>345</v>
      </c>
      <c r="G27" s="543"/>
      <c r="H27" s="543"/>
      <c r="I27" s="543"/>
      <c r="J27" s="517" t="s">
        <v>346</v>
      </c>
      <c r="K27" s="517"/>
      <c r="L27" s="517"/>
      <c r="M27" s="531"/>
      <c r="N27" s="539"/>
      <c r="O27" s="540"/>
      <c r="P27" s="540"/>
      <c r="Q27" s="541"/>
      <c r="R27" s="530" t="s">
        <v>117</v>
      </c>
      <c r="S27" s="517"/>
      <c r="T27" s="517"/>
      <c r="U27" s="531"/>
      <c r="V27" s="530" t="s">
        <v>345</v>
      </c>
      <c r="W27" s="517"/>
      <c r="X27" s="517"/>
      <c r="Y27" s="531"/>
      <c r="Z27" s="530" t="s">
        <v>346</v>
      </c>
      <c r="AA27" s="517"/>
      <c r="AB27" s="517"/>
      <c r="AC27" s="531"/>
      <c r="AD27" s="539"/>
      <c r="AE27" s="540"/>
      <c r="AF27" s="540"/>
      <c r="AG27" s="541"/>
      <c r="AH27" s="530" t="s">
        <v>117</v>
      </c>
      <c r="AI27" s="517"/>
      <c r="AJ27" s="517"/>
      <c r="AK27" s="531"/>
      <c r="AL27" s="530" t="s">
        <v>345</v>
      </c>
      <c r="AM27" s="517"/>
      <c r="AN27" s="517"/>
      <c r="AO27" s="531"/>
      <c r="AP27" s="530" t="s">
        <v>346</v>
      </c>
      <c r="AQ27" s="517"/>
      <c r="AR27" s="517"/>
      <c r="AS27" s="531"/>
      <c r="AT27" s="539"/>
      <c r="AU27" s="540"/>
      <c r="AV27" s="540"/>
      <c r="AW27" s="541"/>
      <c r="AX27" s="49"/>
    </row>
    <row r="28" spans="1:50" ht="12.75" hidden="1" customHeight="1">
      <c r="A28" s="534"/>
      <c r="B28" s="154" t="s">
        <v>139</v>
      </c>
      <c r="C28" s="154" t="s">
        <v>140</v>
      </c>
      <c r="D28" s="154" t="s">
        <v>321</v>
      </c>
      <c r="E28" s="154" t="s">
        <v>322</v>
      </c>
      <c r="F28" s="154" t="s">
        <v>139</v>
      </c>
      <c r="G28" s="154" t="s">
        <v>140</v>
      </c>
      <c r="H28" s="154" t="s">
        <v>321</v>
      </c>
      <c r="I28" s="154" t="s">
        <v>322</v>
      </c>
      <c r="J28" s="154" t="s">
        <v>139</v>
      </c>
      <c r="K28" s="154" t="s">
        <v>140</v>
      </c>
      <c r="L28" s="154" t="s">
        <v>321</v>
      </c>
      <c r="M28" s="154" t="s">
        <v>322</v>
      </c>
      <c r="N28" s="154" t="s">
        <v>139</v>
      </c>
      <c r="O28" s="154" t="s">
        <v>140</v>
      </c>
      <c r="P28" s="154" t="s">
        <v>321</v>
      </c>
      <c r="Q28" s="154" t="s">
        <v>322</v>
      </c>
      <c r="R28" s="154" t="s">
        <v>139</v>
      </c>
      <c r="S28" s="154" t="s">
        <v>140</v>
      </c>
      <c r="T28" s="154" t="s">
        <v>321</v>
      </c>
      <c r="U28" s="154" t="s">
        <v>322</v>
      </c>
      <c r="V28" s="154" t="s">
        <v>139</v>
      </c>
      <c r="W28" s="154" t="s">
        <v>140</v>
      </c>
      <c r="X28" s="154" t="s">
        <v>321</v>
      </c>
      <c r="Y28" s="154" t="s">
        <v>322</v>
      </c>
      <c r="Z28" s="154" t="s">
        <v>139</v>
      </c>
      <c r="AA28" s="154" t="s">
        <v>140</v>
      </c>
      <c r="AB28" s="154" t="s">
        <v>321</v>
      </c>
      <c r="AC28" s="154" t="s">
        <v>322</v>
      </c>
      <c r="AD28" s="154" t="s">
        <v>139</v>
      </c>
      <c r="AE28" s="154" t="s">
        <v>140</v>
      </c>
      <c r="AF28" s="154" t="s">
        <v>321</v>
      </c>
      <c r="AG28" s="154" t="s">
        <v>322</v>
      </c>
      <c r="AH28" s="154" t="s">
        <v>139</v>
      </c>
      <c r="AI28" s="154" t="s">
        <v>140</v>
      </c>
      <c r="AJ28" s="154" t="s">
        <v>321</v>
      </c>
      <c r="AK28" s="154" t="s">
        <v>322</v>
      </c>
      <c r="AL28" s="154" t="s">
        <v>139</v>
      </c>
      <c r="AM28" s="154" t="s">
        <v>140</v>
      </c>
      <c r="AN28" s="154" t="s">
        <v>321</v>
      </c>
      <c r="AO28" s="154" t="s">
        <v>322</v>
      </c>
      <c r="AP28" s="154" t="s">
        <v>139</v>
      </c>
      <c r="AQ28" s="154" t="s">
        <v>140</v>
      </c>
      <c r="AR28" s="154" t="s">
        <v>321</v>
      </c>
      <c r="AS28" s="154" t="s">
        <v>322</v>
      </c>
      <c r="AT28" s="154" t="s">
        <v>139</v>
      </c>
      <c r="AU28" s="154" t="s">
        <v>140</v>
      </c>
      <c r="AV28" s="154" t="s">
        <v>321</v>
      </c>
      <c r="AW28" s="154" t="s">
        <v>322</v>
      </c>
      <c r="AX28" s="49"/>
    </row>
    <row r="29" spans="1:50" ht="12.75" hidden="1" customHeight="1">
      <c r="A29" s="206" t="s">
        <v>231</v>
      </c>
      <c r="B29" s="229">
        <v>0.2</v>
      </c>
      <c r="C29" s="229">
        <v>0.5</v>
      </c>
      <c r="D29" s="229">
        <v>0.6</v>
      </c>
      <c r="E29" s="229">
        <v>0.4</v>
      </c>
      <c r="F29" s="229">
        <v>0</v>
      </c>
      <c r="G29" s="229">
        <v>0.1</v>
      </c>
      <c r="H29" s="229">
        <v>0.2</v>
      </c>
      <c r="I29" s="229">
        <v>0.1</v>
      </c>
      <c r="J29" s="229">
        <v>0.4</v>
      </c>
      <c r="K29" s="229">
        <v>1</v>
      </c>
      <c r="L29" s="229">
        <v>1.1000000000000001</v>
      </c>
      <c r="M29" s="229">
        <v>0.9</v>
      </c>
      <c r="N29" s="229">
        <v>0.9</v>
      </c>
      <c r="O29" s="229">
        <v>1.6</v>
      </c>
      <c r="P29" s="229">
        <v>1.2</v>
      </c>
      <c r="Q29" s="229">
        <v>1.2</v>
      </c>
      <c r="R29" s="229">
        <v>0.1</v>
      </c>
      <c r="S29" s="229">
        <v>0.4</v>
      </c>
      <c r="T29" s="229">
        <v>0.5</v>
      </c>
      <c r="U29" s="229">
        <v>0.3</v>
      </c>
      <c r="V29" s="229">
        <v>0</v>
      </c>
      <c r="W29" s="229">
        <v>0.1</v>
      </c>
      <c r="X29" s="229">
        <v>0.2</v>
      </c>
      <c r="Y29" s="229">
        <v>0</v>
      </c>
      <c r="Z29" s="229">
        <v>0.3</v>
      </c>
      <c r="AA29" s="229">
        <v>0.8</v>
      </c>
      <c r="AB29" s="229">
        <v>1</v>
      </c>
      <c r="AC29" s="229">
        <v>0.7</v>
      </c>
      <c r="AD29" s="229">
        <v>0.8</v>
      </c>
      <c r="AE29" s="229">
        <v>1.3</v>
      </c>
      <c r="AF29" s="229">
        <v>1.1000000000000001</v>
      </c>
      <c r="AG29" s="229">
        <v>1</v>
      </c>
      <c r="AH29" s="229">
        <v>0.2</v>
      </c>
      <c r="AI29" s="229">
        <v>0.7</v>
      </c>
      <c r="AJ29" s="229">
        <v>0.7</v>
      </c>
      <c r="AK29" s="229">
        <v>0.5</v>
      </c>
      <c r="AL29" s="229">
        <v>0</v>
      </c>
      <c r="AM29" s="229">
        <v>0.1</v>
      </c>
      <c r="AN29" s="229">
        <v>0.2</v>
      </c>
      <c r="AO29" s="229">
        <v>0.1</v>
      </c>
      <c r="AP29" s="229">
        <v>0.5</v>
      </c>
      <c r="AQ29" s="229">
        <v>1.3</v>
      </c>
      <c r="AR29" s="229">
        <v>1.3</v>
      </c>
      <c r="AS29" s="229">
        <v>1.1000000000000001</v>
      </c>
      <c r="AT29" s="229">
        <v>1</v>
      </c>
      <c r="AU29" s="229">
        <v>1.9</v>
      </c>
      <c r="AV29" s="229">
        <v>1.3</v>
      </c>
      <c r="AW29" s="229">
        <v>1.3</v>
      </c>
      <c r="AX29" s="49"/>
    </row>
    <row r="30" spans="1:50" ht="12.75" hidden="1" customHeight="1">
      <c r="A30" s="206" t="s">
        <v>124</v>
      </c>
      <c r="B30" s="229">
        <v>0.4</v>
      </c>
      <c r="C30" s="229">
        <v>0.6</v>
      </c>
      <c r="D30" s="229">
        <v>0.8</v>
      </c>
      <c r="E30" s="229">
        <v>0.7</v>
      </c>
      <c r="F30" s="229">
        <v>0.1</v>
      </c>
      <c r="G30" s="229">
        <v>0.2</v>
      </c>
      <c r="H30" s="229">
        <v>0.3</v>
      </c>
      <c r="I30" s="229">
        <v>0.2</v>
      </c>
      <c r="J30" s="229">
        <v>0.7</v>
      </c>
      <c r="K30" s="229">
        <v>1.2</v>
      </c>
      <c r="L30" s="229">
        <v>1.5</v>
      </c>
      <c r="M30" s="229">
        <v>1.4</v>
      </c>
      <c r="N30" s="229">
        <v>1.4</v>
      </c>
      <c r="O30" s="229">
        <v>1.8</v>
      </c>
      <c r="P30" s="229">
        <v>1.3</v>
      </c>
      <c r="Q30" s="229">
        <v>1.1000000000000001</v>
      </c>
      <c r="R30" s="229">
        <v>0.3</v>
      </c>
      <c r="S30" s="229">
        <v>0.5</v>
      </c>
      <c r="T30" s="229">
        <v>0.7</v>
      </c>
      <c r="U30" s="229">
        <v>0.5</v>
      </c>
      <c r="V30" s="229">
        <v>0</v>
      </c>
      <c r="W30" s="229">
        <v>0.1</v>
      </c>
      <c r="X30" s="229">
        <v>0.3</v>
      </c>
      <c r="Y30" s="229">
        <v>0.1</v>
      </c>
      <c r="Z30" s="229">
        <v>0.6</v>
      </c>
      <c r="AA30" s="229">
        <v>0.9</v>
      </c>
      <c r="AB30" s="229">
        <v>1.3</v>
      </c>
      <c r="AC30" s="229">
        <v>1.1000000000000001</v>
      </c>
      <c r="AD30" s="229">
        <v>1.2</v>
      </c>
      <c r="AE30" s="229">
        <v>1.6</v>
      </c>
      <c r="AF30" s="229">
        <v>1.2</v>
      </c>
      <c r="AG30" s="229">
        <v>1.1000000000000001</v>
      </c>
      <c r="AH30" s="229">
        <v>0.4</v>
      </c>
      <c r="AI30" s="229">
        <v>0.7</v>
      </c>
      <c r="AJ30" s="229">
        <v>0.8</v>
      </c>
      <c r="AK30" s="229">
        <v>0.8</v>
      </c>
      <c r="AL30" s="229">
        <v>0.1</v>
      </c>
      <c r="AM30" s="229">
        <v>0.2</v>
      </c>
      <c r="AN30" s="229">
        <v>0.3</v>
      </c>
      <c r="AO30" s="229">
        <v>0.2</v>
      </c>
      <c r="AP30" s="229">
        <v>0.9</v>
      </c>
      <c r="AQ30" s="229">
        <v>1.4</v>
      </c>
      <c r="AR30" s="229">
        <v>1.6</v>
      </c>
      <c r="AS30" s="229">
        <v>1.7</v>
      </c>
      <c r="AT30" s="229">
        <v>1.7</v>
      </c>
      <c r="AU30" s="229">
        <v>1.9</v>
      </c>
      <c r="AV30" s="229">
        <v>1.4</v>
      </c>
      <c r="AW30" s="229">
        <v>1.2</v>
      </c>
      <c r="AX30" s="49"/>
    </row>
    <row r="31" spans="1:50" ht="12.75" hidden="1" customHeight="1">
      <c r="A31" s="206" t="s">
        <v>125</v>
      </c>
      <c r="B31" s="229">
        <v>0.5</v>
      </c>
      <c r="C31" s="229">
        <v>0.8</v>
      </c>
      <c r="D31" s="229">
        <v>0.9</v>
      </c>
      <c r="E31" s="229">
        <v>0.6</v>
      </c>
      <c r="F31" s="229">
        <v>0.1</v>
      </c>
      <c r="G31" s="229">
        <v>0.2</v>
      </c>
      <c r="H31" s="229">
        <v>0.3</v>
      </c>
      <c r="I31" s="229">
        <v>0.1</v>
      </c>
      <c r="J31" s="229">
        <v>1</v>
      </c>
      <c r="K31" s="229">
        <v>1.5</v>
      </c>
      <c r="L31" s="229">
        <v>1.6</v>
      </c>
      <c r="M31" s="229">
        <v>1.4</v>
      </c>
      <c r="N31" s="229">
        <v>0.9</v>
      </c>
      <c r="O31" s="229">
        <v>1.1000000000000001</v>
      </c>
      <c r="P31" s="229">
        <v>1</v>
      </c>
      <c r="Q31" s="229">
        <v>1.2</v>
      </c>
      <c r="R31" s="229">
        <v>0.4</v>
      </c>
      <c r="S31" s="229">
        <v>0.6</v>
      </c>
      <c r="T31" s="229">
        <v>0.7</v>
      </c>
      <c r="U31" s="229">
        <v>0.5</v>
      </c>
      <c r="V31" s="229">
        <v>0.1</v>
      </c>
      <c r="W31" s="229">
        <v>0.1</v>
      </c>
      <c r="X31" s="229">
        <v>0.2</v>
      </c>
      <c r="Y31" s="229">
        <v>0.1</v>
      </c>
      <c r="Z31" s="229">
        <v>0.8</v>
      </c>
      <c r="AA31" s="229">
        <v>1.1000000000000001</v>
      </c>
      <c r="AB31" s="229">
        <v>1.2</v>
      </c>
      <c r="AC31" s="229">
        <v>1</v>
      </c>
      <c r="AD31" s="229">
        <v>0.7</v>
      </c>
      <c r="AE31" s="229">
        <v>0.8</v>
      </c>
      <c r="AF31" s="229">
        <v>0.8</v>
      </c>
      <c r="AG31" s="229">
        <v>0.9</v>
      </c>
      <c r="AH31" s="229">
        <v>0.7</v>
      </c>
      <c r="AI31" s="229">
        <v>1</v>
      </c>
      <c r="AJ31" s="229">
        <v>1.1000000000000001</v>
      </c>
      <c r="AK31" s="229">
        <v>0.8</v>
      </c>
      <c r="AL31" s="229">
        <v>0.1</v>
      </c>
      <c r="AM31" s="229">
        <v>0.2</v>
      </c>
      <c r="AN31" s="229">
        <v>0.4</v>
      </c>
      <c r="AO31" s="229">
        <v>0.2</v>
      </c>
      <c r="AP31" s="229">
        <v>1.3</v>
      </c>
      <c r="AQ31" s="229">
        <v>1.8</v>
      </c>
      <c r="AR31" s="229">
        <v>1.9</v>
      </c>
      <c r="AS31" s="229">
        <v>1.7</v>
      </c>
      <c r="AT31" s="229">
        <v>1.1000000000000001</v>
      </c>
      <c r="AU31" s="229">
        <v>1.3</v>
      </c>
      <c r="AV31" s="229">
        <v>1.1000000000000001</v>
      </c>
      <c r="AW31" s="229">
        <v>1.4</v>
      </c>
      <c r="AX31" s="49"/>
    </row>
    <row r="32" spans="1:50" ht="12.75" hidden="1" customHeight="1">
      <c r="A32" s="206" t="s">
        <v>126</v>
      </c>
      <c r="B32" s="229">
        <v>0.1</v>
      </c>
      <c r="C32" s="229">
        <v>0.3</v>
      </c>
      <c r="D32" s="229">
        <v>0.1</v>
      </c>
      <c r="E32" s="229">
        <v>0.2</v>
      </c>
      <c r="F32" s="229">
        <v>0</v>
      </c>
      <c r="G32" s="229">
        <v>0</v>
      </c>
      <c r="H32" s="229">
        <v>0</v>
      </c>
      <c r="I32" s="229">
        <v>0</v>
      </c>
      <c r="J32" s="229">
        <v>0.2</v>
      </c>
      <c r="K32" s="229">
        <v>0.6</v>
      </c>
      <c r="L32" s="229">
        <v>0.3</v>
      </c>
      <c r="M32" s="229">
        <v>0.4</v>
      </c>
      <c r="N32" s="229">
        <v>1</v>
      </c>
      <c r="O32" s="229">
        <v>2.2999999999999998</v>
      </c>
      <c r="P32" s="229">
        <v>0.9</v>
      </c>
      <c r="Q32" s="229">
        <v>1.1000000000000001</v>
      </c>
      <c r="R32" s="229">
        <v>0.1</v>
      </c>
      <c r="S32" s="229">
        <v>0.2</v>
      </c>
      <c r="T32" s="229">
        <v>0.1</v>
      </c>
      <c r="U32" s="229">
        <v>0.1</v>
      </c>
      <c r="V32" s="229">
        <v>0</v>
      </c>
      <c r="W32" s="229">
        <v>0</v>
      </c>
      <c r="X32" s="229">
        <v>0</v>
      </c>
      <c r="Y32" s="229">
        <v>0</v>
      </c>
      <c r="Z32" s="229">
        <v>0.2</v>
      </c>
      <c r="AA32" s="229">
        <v>0.4</v>
      </c>
      <c r="AB32" s="229">
        <v>0.2</v>
      </c>
      <c r="AC32" s="229">
        <v>0.3</v>
      </c>
      <c r="AD32" s="229">
        <v>0.8</v>
      </c>
      <c r="AE32" s="229">
        <v>1.9</v>
      </c>
      <c r="AF32" s="229">
        <v>0.7</v>
      </c>
      <c r="AG32" s="229">
        <v>1</v>
      </c>
      <c r="AH32" s="229">
        <v>0.1</v>
      </c>
      <c r="AI32" s="229">
        <v>0.4</v>
      </c>
      <c r="AJ32" s="229">
        <v>0.2</v>
      </c>
      <c r="AK32" s="229">
        <v>0.2</v>
      </c>
      <c r="AL32" s="229">
        <v>0</v>
      </c>
      <c r="AM32" s="229">
        <v>0</v>
      </c>
      <c r="AN32" s="229">
        <v>0</v>
      </c>
      <c r="AO32" s="229">
        <v>0</v>
      </c>
      <c r="AP32" s="229">
        <v>0.3</v>
      </c>
      <c r="AQ32" s="229">
        <v>0.7</v>
      </c>
      <c r="AR32" s="229">
        <v>0.4</v>
      </c>
      <c r="AS32" s="229">
        <v>0.5</v>
      </c>
      <c r="AT32" s="229">
        <v>1.1000000000000001</v>
      </c>
      <c r="AU32" s="229">
        <v>2.6</v>
      </c>
      <c r="AV32" s="229">
        <v>1.1000000000000001</v>
      </c>
      <c r="AW32" s="229">
        <v>1.3</v>
      </c>
      <c r="AX32" s="49"/>
    </row>
    <row r="33" spans="1:50" ht="12.75" hidden="1" customHeight="1">
      <c r="A33" s="206" t="s">
        <v>127</v>
      </c>
      <c r="B33" s="229">
        <v>0.2</v>
      </c>
      <c r="C33" s="229">
        <v>0.4</v>
      </c>
      <c r="D33" s="229">
        <v>0.2</v>
      </c>
      <c r="E33" s="229">
        <v>0.3</v>
      </c>
      <c r="F33" s="229">
        <v>0</v>
      </c>
      <c r="G33" s="229">
        <v>0</v>
      </c>
      <c r="H33" s="229">
        <v>0.1</v>
      </c>
      <c r="I33" s="229">
        <v>0</v>
      </c>
      <c r="J33" s="229">
        <v>0.4</v>
      </c>
      <c r="K33" s="229">
        <v>0.7</v>
      </c>
      <c r="L33" s="229">
        <v>0.4</v>
      </c>
      <c r="M33" s="229">
        <v>0.6</v>
      </c>
      <c r="N33" s="229">
        <v>0.7</v>
      </c>
      <c r="O33" s="229">
        <v>0.8</v>
      </c>
      <c r="P33" s="229">
        <v>0.4</v>
      </c>
      <c r="Q33" s="229">
        <v>0.7</v>
      </c>
      <c r="R33" s="229">
        <v>0.1</v>
      </c>
      <c r="S33" s="229">
        <v>0.3</v>
      </c>
      <c r="T33" s="229">
        <v>0.2</v>
      </c>
      <c r="U33" s="229">
        <v>0.2</v>
      </c>
      <c r="V33" s="229">
        <v>0</v>
      </c>
      <c r="W33" s="229">
        <v>0</v>
      </c>
      <c r="X33" s="229">
        <v>0</v>
      </c>
      <c r="Y33" s="229">
        <v>0</v>
      </c>
      <c r="Z33" s="229">
        <v>0.3</v>
      </c>
      <c r="AA33" s="229">
        <v>0.5</v>
      </c>
      <c r="AB33" s="229">
        <v>0.4</v>
      </c>
      <c r="AC33" s="229">
        <v>0.5</v>
      </c>
      <c r="AD33" s="229">
        <v>0.6</v>
      </c>
      <c r="AE33" s="229">
        <v>0.8</v>
      </c>
      <c r="AF33" s="229">
        <v>0.5</v>
      </c>
      <c r="AG33" s="229">
        <v>0.6</v>
      </c>
      <c r="AH33" s="229">
        <v>0.3</v>
      </c>
      <c r="AI33" s="229">
        <v>0.5</v>
      </c>
      <c r="AJ33" s="229">
        <v>0.2</v>
      </c>
      <c r="AK33" s="229">
        <v>0.3</v>
      </c>
      <c r="AL33" s="229">
        <v>0</v>
      </c>
      <c r="AM33" s="229">
        <v>0</v>
      </c>
      <c r="AN33" s="229">
        <v>0.1</v>
      </c>
      <c r="AO33" s="229">
        <v>0</v>
      </c>
      <c r="AP33" s="229">
        <v>0.6</v>
      </c>
      <c r="AQ33" s="229">
        <v>0.9</v>
      </c>
      <c r="AR33" s="229">
        <v>0.4</v>
      </c>
      <c r="AS33" s="229">
        <v>0.7</v>
      </c>
      <c r="AT33" s="229">
        <v>0.7</v>
      </c>
      <c r="AU33" s="229">
        <v>0.9</v>
      </c>
      <c r="AV33" s="229">
        <v>0.4</v>
      </c>
      <c r="AW33" s="229">
        <v>0.8</v>
      </c>
      <c r="AX33" s="49"/>
    </row>
    <row r="34" spans="1:50" ht="12.75" hidden="1" customHeight="1">
      <c r="A34" s="206" t="s">
        <v>128</v>
      </c>
      <c r="B34" s="229">
        <v>0.1</v>
      </c>
      <c r="C34" s="229">
        <v>0.3</v>
      </c>
      <c r="D34" s="229">
        <v>0.4</v>
      </c>
      <c r="E34" s="229">
        <v>0.3</v>
      </c>
      <c r="F34" s="229">
        <v>0</v>
      </c>
      <c r="G34" s="229">
        <v>0</v>
      </c>
      <c r="H34" s="229">
        <v>0.1</v>
      </c>
      <c r="I34" s="229">
        <v>0</v>
      </c>
      <c r="J34" s="229">
        <v>0.3</v>
      </c>
      <c r="K34" s="229">
        <v>0.6</v>
      </c>
      <c r="L34" s="229">
        <v>1</v>
      </c>
      <c r="M34" s="229">
        <v>0.5</v>
      </c>
      <c r="N34" s="229">
        <v>0.9</v>
      </c>
      <c r="O34" s="229">
        <v>1.4</v>
      </c>
      <c r="P34" s="229">
        <v>2.8</v>
      </c>
      <c r="Q34" s="229">
        <v>1.5</v>
      </c>
      <c r="R34" s="229">
        <v>0.1</v>
      </c>
      <c r="S34" s="229">
        <v>0.2</v>
      </c>
      <c r="T34" s="229">
        <v>0.5</v>
      </c>
      <c r="U34" s="229">
        <v>0.2</v>
      </c>
      <c r="V34" s="229">
        <v>0</v>
      </c>
      <c r="W34" s="229">
        <v>0</v>
      </c>
      <c r="X34" s="229">
        <v>0.1</v>
      </c>
      <c r="Y34" s="229">
        <v>0</v>
      </c>
      <c r="Z34" s="229">
        <v>0.2</v>
      </c>
      <c r="AA34" s="229">
        <v>0.4</v>
      </c>
      <c r="AB34" s="229">
        <v>1</v>
      </c>
      <c r="AC34" s="229">
        <v>0.4</v>
      </c>
      <c r="AD34" s="229">
        <v>0.8</v>
      </c>
      <c r="AE34" s="229">
        <v>1.2</v>
      </c>
      <c r="AF34" s="229">
        <v>3</v>
      </c>
      <c r="AG34" s="229">
        <v>1.3</v>
      </c>
      <c r="AH34" s="229">
        <v>0.2</v>
      </c>
      <c r="AI34" s="229">
        <v>0.3</v>
      </c>
      <c r="AJ34" s="229">
        <v>0.4</v>
      </c>
      <c r="AK34" s="229">
        <v>0.4</v>
      </c>
      <c r="AL34" s="229">
        <v>0</v>
      </c>
      <c r="AM34" s="229">
        <v>0</v>
      </c>
      <c r="AN34" s="229">
        <v>0.1</v>
      </c>
      <c r="AO34" s="229">
        <v>0</v>
      </c>
      <c r="AP34" s="229">
        <v>0.4</v>
      </c>
      <c r="AQ34" s="229">
        <v>0.8</v>
      </c>
      <c r="AR34" s="229">
        <v>0.9</v>
      </c>
      <c r="AS34" s="229">
        <v>0.7</v>
      </c>
      <c r="AT34" s="229">
        <v>1</v>
      </c>
      <c r="AU34" s="229">
        <v>1.7</v>
      </c>
      <c r="AV34" s="229">
        <v>2.5</v>
      </c>
      <c r="AW34" s="229">
        <v>1.7</v>
      </c>
      <c r="AX34" s="49"/>
    </row>
    <row r="35" spans="1:50" ht="12.75" hidden="1" customHeight="1">
      <c r="A35" s="41" t="s">
        <v>338</v>
      </c>
      <c r="AX35" s="46"/>
    </row>
    <row r="36" spans="1:50" ht="12.75" hidden="1" customHeight="1">
      <c r="A36" s="46"/>
      <c r="B36" s="46"/>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row>
    <row r="37" spans="1:50" ht="12.75" hidden="1" customHeight="1"/>
  </sheetData>
  <mergeCells count="32">
    <mergeCell ref="R27:U27"/>
    <mergeCell ref="V27:Y27"/>
    <mergeCell ref="Z27:AC27"/>
    <mergeCell ref="AH27:AK27"/>
    <mergeCell ref="A1:S1"/>
    <mergeCell ref="A2:A5"/>
    <mergeCell ref="B2:J2"/>
    <mergeCell ref="H3:J4"/>
    <mergeCell ref="B4:D4"/>
    <mergeCell ref="E4:G4"/>
    <mergeCell ref="B3:G3"/>
    <mergeCell ref="K4:M4"/>
    <mergeCell ref="N4:P4"/>
    <mergeCell ref="K3:P3"/>
    <mergeCell ref="K2:S2"/>
    <mergeCell ref="Q3:S4"/>
    <mergeCell ref="AL27:AO27"/>
    <mergeCell ref="AP27:AS27"/>
    <mergeCell ref="A14:L14"/>
    <mergeCell ref="A25:A28"/>
    <mergeCell ref="B25:Q25"/>
    <mergeCell ref="R25:AG25"/>
    <mergeCell ref="AH25:AW25"/>
    <mergeCell ref="B26:M26"/>
    <mergeCell ref="N26:Q27"/>
    <mergeCell ref="R26:AC26"/>
    <mergeCell ref="AD26:AG27"/>
    <mergeCell ref="AH26:AS26"/>
    <mergeCell ref="AT26:AW27"/>
    <mergeCell ref="B27:E27"/>
    <mergeCell ref="F27:I27"/>
    <mergeCell ref="J27:M27"/>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F46A4-DA50-4862-B106-78412D438398}">
  <dimension ref="A1:G16"/>
  <sheetViews>
    <sheetView workbookViewId="0">
      <selection activeCell="A7" sqref="A7"/>
    </sheetView>
  </sheetViews>
  <sheetFormatPr defaultColWidth="8.85546875" defaultRowHeight="14.45"/>
  <cols>
    <col min="1" max="2" width="15.5703125" style="11" customWidth="1"/>
    <col min="3" max="3" width="16.42578125" style="11" customWidth="1"/>
    <col min="4" max="4" width="15.5703125" style="11" customWidth="1"/>
    <col min="5" max="5" width="16.42578125" style="11" customWidth="1"/>
    <col min="6" max="6" width="20.7109375" style="11" customWidth="1"/>
    <col min="7" max="7" width="17" style="11" customWidth="1"/>
    <col min="8" max="16384" width="8.85546875" style="11"/>
  </cols>
  <sheetData>
    <row r="1" spans="1:7" ht="64.5" customHeight="1">
      <c r="A1" s="589" t="s">
        <v>385</v>
      </c>
      <c r="B1" s="590"/>
      <c r="C1" s="590"/>
      <c r="D1" s="590"/>
      <c r="E1" s="590"/>
      <c r="F1" s="590"/>
      <c r="G1" s="591"/>
    </row>
    <row r="2" spans="1:7" ht="16.149999999999999">
      <c r="A2" s="444" t="s">
        <v>143</v>
      </c>
      <c r="B2" s="444" t="s">
        <v>386</v>
      </c>
      <c r="C2" s="444"/>
      <c r="D2" s="444" t="s">
        <v>387</v>
      </c>
      <c r="E2" s="444"/>
      <c r="F2" s="444" t="s">
        <v>388</v>
      </c>
      <c r="G2" s="444"/>
    </row>
    <row r="3" spans="1:7" ht="32.450000000000003">
      <c r="A3" s="446"/>
      <c r="B3" s="19" t="s">
        <v>389</v>
      </c>
      <c r="C3" s="19" t="s">
        <v>390</v>
      </c>
      <c r="D3" s="19" t="s">
        <v>117</v>
      </c>
      <c r="E3" s="19" t="s">
        <v>390</v>
      </c>
      <c r="F3" s="19" t="s">
        <v>252</v>
      </c>
      <c r="G3" s="19" t="s">
        <v>391</v>
      </c>
    </row>
    <row r="4" spans="1:7" s="126" customFormat="1" ht="16.149999999999999">
      <c r="A4" s="141" t="s">
        <v>117</v>
      </c>
      <c r="B4" s="193">
        <v>9443597</v>
      </c>
      <c r="C4" s="194">
        <v>100</v>
      </c>
      <c r="D4" s="193">
        <v>4756728</v>
      </c>
      <c r="E4" s="194">
        <v>100</v>
      </c>
      <c r="F4" s="193">
        <v>1287456</v>
      </c>
      <c r="G4" s="194">
        <v>100</v>
      </c>
    </row>
    <row r="5" spans="1:7" ht="16.149999999999999">
      <c r="A5" s="123" t="s">
        <v>118</v>
      </c>
      <c r="B5" s="360">
        <v>5564669</v>
      </c>
      <c r="C5" s="361">
        <v>58.925312039469702</v>
      </c>
      <c r="D5" s="360">
        <v>2840490</v>
      </c>
      <c r="E5" s="361">
        <v>59.715207596482287</v>
      </c>
      <c r="F5" s="360">
        <v>782428</v>
      </c>
      <c r="G5" s="361">
        <v>60.773183704918843</v>
      </c>
    </row>
    <row r="6" spans="1:7" ht="16.149999999999999">
      <c r="A6" s="123" t="s">
        <v>119</v>
      </c>
      <c r="B6" s="360">
        <v>3878928</v>
      </c>
      <c r="C6" s="361">
        <v>41.074687960530291</v>
      </c>
      <c r="D6" s="360">
        <v>1916238</v>
      </c>
      <c r="E6" s="361">
        <v>40.284792403517713</v>
      </c>
      <c r="F6" s="360">
        <v>505028</v>
      </c>
      <c r="G6" s="361">
        <v>39.22681629508115</v>
      </c>
    </row>
    <row r="7" spans="1:7" ht="14.45" customHeight="1">
      <c r="A7" s="195" t="s">
        <v>392</v>
      </c>
      <c r="B7" s="196"/>
      <c r="C7" s="196"/>
      <c r="D7" s="196"/>
      <c r="E7" s="31"/>
      <c r="F7" s="31"/>
      <c r="G7" s="31"/>
    </row>
    <row r="8" spans="1:7">
      <c r="A8" s="419" t="s">
        <v>393</v>
      </c>
      <c r="B8" s="419"/>
      <c r="C8" s="419"/>
      <c r="D8" s="419"/>
      <c r="E8" s="32"/>
      <c r="F8" s="32"/>
      <c r="G8" s="32"/>
    </row>
    <row r="9" spans="1:7">
      <c r="A9" s="32"/>
      <c r="B9" s="32"/>
      <c r="C9" s="32"/>
      <c r="D9" s="32"/>
      <c r="E9" s="32"/>
      <c r="F9" s="32"/>
      <c r="G9" s="32"/>
    </row>
    <row r="10" spans="1:7">
      <c r="A10" s="32"/>
    </row>
    <row r="11" spans="1:7">
      <c r="A11" s="32"/>
    </row>
    <row r="13" spans="1:7">
      <c r="A13" s="33"/>
      <c r="B13" s="80"/>
      <c r="C13" s="33"/>
      <c r="D13" s="80"/>
      <c r="E13" s="33"/>
      <c r="F13" s="80"/>
    </row>
    <row r="14" spans="1:7">
      <c r="A14" s="33"/>
      <c r="B14" s="34"/>
      <c r="C14" s="33"/>
      <c r="D14" s="34"/>
      <c r="E14" s="33"/>
      <c r="F14" s="34"/>
    </row>
    <row r="15" spans="1:7">
      <c r="A15" s="33"/>
      <c r="B15" s="34"/>
      <c r="C15" s="33"/>
      <c r="D15" s="34"/>
      <c r="E15" s="33"/>
      <c r="F15" s="34"/>
    </row>
    <row r="16" spans="1:7">
      <c r="A16" s="33"/>
      <c r="B16" s="34"/>
      <c r="C16" s="33"/>
      <c r="D16" s="34"/>
      <c r="E16" s="33"/>
      <c r="F16" s="34"/>
    </row>
  </sheetData>
  <mergeCells count="6">
    <mergeCell ref="A8:D8"/>
    <mergeCell ref="A1:G1"/>
    <mergeCell ref="A2:A3"/>
    <mergeCell ref="B2:C2"/>
    <mergeCell ref="D2:E2"/>
    <mergeCell ref="F2:G2"/>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0A6EB-8B7C-4AF2-AFB4-6633B7A90932}">
  <dimension ref="A1:I343"/>
  <sheetViews>
    <sheetView topLeftCell="A18" workbookViewId="0">
      <selection activeCell="F34" sqref="F34"/>
    </sheetView>
  </sheetViews>
  <sheetFormatPr defaultColWidth="8.85546875" defaultRowHeight="15" customHeight="1"/>
  <cols>
    <col min="1" max="1" width="53.42578125" style="35" customWidth="1"/>
    <col min="2" max="2" width="14.85546875" style="35" customWidth="1"/>
    <col min="3" max="4" width="15" style="35" customWidth="1"/>
    <col min="5" max="6" width="19.28515625" style="35" customWidth="1"/>
    <col min="7" max="16384" width="8.85546875" style="35"/>
  </cols>
  <sheetData>
    <row r="1" spans="1:8">
      <c r="A1" s="449" t="s">
        <v>394</v>
      </c>
      <c r="B1" s="449"/>
      <c r="C1" s="463"/>
      <c r="D1" s="463"/>
      <c r="E1" s="463"/>
      <c r="F1" s="463"/>
    </row>
    <row r="2" spans="1:8" ht="43.9" customHeight="1">
      <c r="A2" s="463"/>
      <c r="B2" s="463"/>
      <c r="C2" s="463"/>
      <c r="D2" s="463"/>
      <c r="E2" s="463"/>
      <c r="F2" s="463"/>
    </row>
    <row r="3" spans="1:8" ht="15" customHeight="1">
      <c r="A3" s="446" t="s">
        <v>395</v>
      </c>
      <c r="B3" s="447" t="s">
        <v>117</v>
      </c>
      <c r="C3" s="447" t="s">
        <v>396</v>
      </c>
      <c r="D3" s="447" t="s">
        <v>119</v>
      </c>
      <c r="E3" s="446" t="s">
        <v>165</v>
      </c>
      <c r="F3" s="446"/>
      <c r="H3" s="36"/>
    </row>
    <row r="4" spans="1:8" ht="16.149999999999999">
      <c r="A4" s="446"/>
      <c r="B4" s="444"/>
      <c r="C4" s="444"/>
      <c r="D4" s="444"/>
      <c r="E4" s="19" t="s">
        <v>118</v>
      </c>
      <c r="F4" s="19" t="s">
        <v>119</v>
      </c>
    </row>
    <row r="5" spans="1:8" ht="16.149999999999999">
      <c r="A5" s="37" t="s">
        <v>397</v>
      </c>
      <c r="B5" s="38">
        <f>C5+D5</f>
        <v>821864</v>
      </c>
      <c r="C5" s="38">
        <v>755200</v>
      </c>
      <c r="D5" s="39">
        <v>66664</v>
      </c>
      <c r="E5" s="20">
        <v>91.888682312402054</v>
      </c>
      <c r="F5" s="20">
        <v>8.111317687597948</v>
      </c>
    </row>
    <row r="6" spans="1:8" ht="16.149999999999999">
      <c r="A6" s="37" t="s">
        <v>398</v>
      </c>
      <c r="B6" s="38">
        <f t="shared" ref="B6:B27" si="0">C6+D6</f>
        <v>671726</v>
      </c>
      <c r="C6" s="38">
        <v>378748</v>
      </c>
      <c r="D6" s="39">
        <v>292978</v>
      </c>
      <c r="E6" s="20">
        <v>56.384299550709663</v>
      </c>
      <c r="F6" s="20">
        <v>43.615700449290337</v>
      </c>
    </row>
    <row r="7" spans="1:8" ht="16.149999999999999">
      <c r="A7" s="37" t="s">
        <v>399</v>
      </c>
      <c r="B7" s="38">
        <f t="shared" si="0"/>
        <v>638789</v>
      </c>
      <c r="C7" s="38">
        <v>378023</v>
      </c>
      <c r="D7" s="39">
        <v>260766</v>
      </c>
      <c r="E7" s="40">
        <v>59.178069753862381</v>
      </c>
      <c r="F7" s="40">
        <v>40.821930246137612</v>
      </c>
    </row>
    <row r="8" spans="1:8" ht="16.149999999999999">
      <c r="A8" s="37" t="s">
        <v>400</v>
      </c>
      <c r="B8" s="38">
        <f t="shared" si="0"/>
        <v>457968</v>
      </c>
      <c r="C8" s="38">
        <v>382334</v>
      </c>
      <c r="D8" s="39">
        <v>75634</v>
      </c>
      <c r="E8" s="40">
        <v>83.484872305488594</v>
      </c>
      <c r="F8" s="40">
        <v>16.515127694511406</v>
      </c>
    </row>
    <row r="9" spans="1:8" ht="16.149999999999999">
      <c r="A9" s="37" t="s">
        <v>401</v>
      </c>
      <c r="B9" s="38">
        <f t="shared" si="0"/>
        <v>327499</v>
      </c>
      <c r="C9" s="38">
        <v>192434</v>
      </c>
      <c r="D9" s="39">
        <v>135065</v>
      </c>
      <c r="E9" s="40">
        <v>58.758652698176171</v>
      </c>
      <c r="F9" s="40">
        <v>41.241347301823822</v>
      </c>
    </row>
    <row r="10" spans="1:8" ht="16.149999999999999">
      <c r="A10" s="37" t="s">
        <v>402</v>
      </c>
      <c r="B10" s="38">
        <f t="shared" si="0"/>
        <v>314543</v>
      </c>
      <c r="C10" s="38">
        <v>249936</v>
      </c>
      <c r="D10" s="39">
        <v>64607</v>
      </c>
      <c r="E10" s="40">
        <v>79.460042029229712</v>
      </c>
      <c r="F10" s="40">
        <v>20.539957970770292</v>
      </c>
    </row>
    <row r="11" spans="1:8" ht="16.149999999999999">
      <c r="A11" s="37" t="s">
        <v>403</v>
      </c>
      <c r="B11" s="38">
        <f t="shared" si="0"/>
        <v>308850</v>
      </c>
      <c r="C11" s="38">
        <v>57217</v>
      </c>
      <c r="D11" s="39">
        <v>251633</v>
      </c>
      <c r="E11" s="40">
        <v>18.525821596244132</v>
      </c>
      <c r="F11" s="40">
        <v>81.474178403755872</v>
      </c>
    </row>
    <row r="12" spans="1:8" ht="16.149999999999999">
      <c r="A12" s="37" t="s">
        <v>404</v>
      </c>
      <c r="B12" s="38">
        <f t="shared" si="0"/>
        <v>254383</v>
      </c>
      <c r="C12" s="38">
        <v>91922</v>
      </c>
      <c r="D12" s="39">
        <v>162461</v>
      </c>
      <c r="E12" s="40">
        <v>36.135276335289703</v>
      </c>
      <c r="F12" s="40">
        <v>63.864723664710297</v>
      </c>
    </row>
    <row r="13" spans="1:8" ht="16.149999999999999">
      <c r="A13" s="37" t="s">
        <v>405</v>
      </c>
      <c r="B13" s="38">
        <f t="shared" si="0"/>
        <v>245501</v>
      </c>
      <c r="C13" s="38">
        <v>150790</v>
      </c>
      <c r="D13" s="39">
        <v>94711</v>
      </c>
      <c r="E13" s="40">
        <v>61.421338405953541</v>
      </c>
      <c r="F13" s="40">
        <v>38.578661594046459</v>
      </c>
    </row>
    <row r="14" spans="1:8" ht="16.149999999999999">
      <c r="A14" s="37" t="s">
        <v>406</v>
      </c>
      <c r="B14" s="38">
        <f t="shared" si="0"/>
        <v>209691</v>
      </c>
      <c r="C14" s="38">
        <v>169525</v>
      </c>
      <c r="D14" s="39">
        <v>40166</v>
      </c>
      <c r="E14" s="40">
        <v>80.845148337315393</v>
      </c>
      <c r="F14" s="40">
        <v>19.154851662684617</v>
      </c>
    </row>
    <row r="15" spans="1:8" ht="16.149999999999999">
      <c r="A15" s="37" t="s">
        <v>407</v>
      </c>
      <c r="B15" s="38">
        <f t="shared" si="0"/>
        <v>199960</v>
      </c>
      <c r="C15" s="38">
        <v>151495</v>
      </c>
      <c r="D15" s="39">
        <v>48465</v>
      </c>
      <c r="E15" s="40">
        <v>75.762652530506102</v>
      </c>
      <c r="F15" s="40">
        <v>24.237347469493901</v>
      </c>
    </row>
    <row r="16" spans="1:8" ht="16.149999999999999">
      <c r="A16" s="37" t="s">
        <v>408</v>
      </c>
      <c r="B16" s="38">
        <f t="shared" si="0"/>
        <v>192080</v>
      </c>
      <c r="C16" s="38">
        <v>137543</v>
      </c>
      <c r="D16" s="39">
        <v>54537</v>
      </c>
      <c r="E16" s="40">
        <v>71.607142857142861</v>
      </c>
      <c r="F16" s="40">
        <v>28.392857142857142</v>
      </c>
    </row>
    <row r="17" spans="1:9" ht="16.149999999999999">
      <c r="A17" s="37" t="s">
        <v>409</v>
      </c>
      <c r="B17" s="38">
        <f t="shared" si="0"/>
        <v>184784</v>
      </c>
      <c r="C17" s="38">
        <v>53843</v>
      </c>
      <c r="D17" s="39">
        <v>130941</v>
      </c>
      <c r="E17" s="40">
        <v>29.138345311282361</v>
      </c>
      <c r="F17" s="40">
        <v>70.861654688717636</v>
      </c>
    </row>
    <row r="18" spans="1:9" ht="16.149999999999999">
      <c r="A18" s="37" t="s">
        <v>410</v>
      </c>
      <c r="B18" s="38">
        <f t="shared" si="0"/>
        <v>167784</v>
      </c>
      <c r="C18" s="38">
        <v>135770</v>
      </c>
      <c r="D18" s="39">
        <v>32014</v>
      </c>
      <c r="E18" s="40">
        <v>80.919515567634576</v>
      </c>
      <c r="F18" s="40">
        <v>19.08048443236542</v>
      </c>
    </row>
    <row r="19" spans="1:9" ht="16.149999999999999">
      <c r="A19" s="37" t="s">
        <v>411</v>
      </c>
      <c r="B19" s="38">
        <f t="shared" si="0"/>
        <v>157157</v>
      </c>
      <c r="C19" s="38">
        <v>134716</v>
      </c>
      <c r="D19" s="39">
        <v>22441</v>
      </c>
      <c r="E19" s="40">
        <v>85.720648777973622</v>
      </c>
      <c r="F19" s="40">
        <v>14.279351222026381</v>
      </c>
    </row>
    <row r="20" spans="1:9" ht="16.149999999999999">
      <c r="A20" s="37" t="s">
        <v>412</v>
      </c>
      <c r="B20" s="38">
        <f t="shared" si="0"/>
        <v>156633</v>
      </c>
      <c r="C20" s="38">
        <v>112593</v>
      </c>
      <c r="D20" s="39">
        <v>44040</v>
      </c>
      <c r="E20" s="40">
        <v>71.88331960697937</v>
      </c>
      <c r="F20" s="40">
        <v>28.116680393020626</v>
      </c>
      <c r="I20" s="49"/>
    </row>
    <row r="21" spans="1:9" ht="30" customHeight="1">
      <c r="A21" s="37" t="s">
        <v>413</v>
      </c>
      <c r="B21" s="38">
        <f t="shared" si="0"/>
        <v>29280</v>
      </c>
      <c r="C21" s="38">
        <v>9669</v>
      </c>
      <c r="D21" s="38">
        <v>19611</v>
      </c>
      <c r="E21" s="95">
        <v>33.022540983606561</v>
      </c>
      <c r="F21" s="95">
        <v>66.977459016393453</v>
      </c>
    </row>
    <row r="22" spans="1:9" ht="16.149999999999999">
      <c r="A22" s="37" t="s">
        <v>414</v>
      </c>
      <c r="B22" s="38">
        <f t="shared" si="0"/>
        <v>23243</v>
      </c>
      <c r="C22" s="38">
        <v>6211</v>
      </c>
      <c r="D22" s="38">
        <v>17032</v>
      </c>
      <c r="E22" s="95">
        <v>26.722023835133157</v>
      </c>
      <c r="F22" s="95">
        <v>73.277976164866843</v>
      </c>
    </row>
    <row r="23" spans="1:9" ht="16.149999999999999">
      <c r="A23" s="37" t="s">
        <v>415</v>
      </c>
      <c r="B23" s="38">
        <f t="shared" si="0"/>
        <v>22083</v>
      </c>
      <c r="C23" s="38">
        <v>3280</v>
      </c>
      <c r="D23" s="38">
        <v>18803</v>
      </c>
      <c r="E23" s="95">
        <v>14.853054385726578</v>
      </c>
      <c r="F23" s="95">
        <v>85.146945614273434</v>
      </c>
    </row>
    <row r="24" spans="1:9" ht="16.149999999999999">
      <c r="A24" s="37" t="s">
        <v>416</v>
      </c>
      <c r="B24" s="38">
        <f t="shared" si="0"/>
        <v>6759</v>
      </c>
      <c r="C24" s="38">
        <v>1718</v>
      </c>
      <c r="D24" s="38">
        <v>5041</v>
      </c>
      <c r="E24" s="95">
        <v>25.417961236869356</v>
      </c>
      <c r="F24" s="95">
        <v>74.58203876313064</v>
      </c>
    </row>
    <row r="25" spans="1:9" ht="16.149999999999999">
      <c r="A25" s="37" t="s">
        <v>417</v>
      </c>
      <c r="B25" s="38">
        <f t="shared" si="0"/>
        <v>30747</v>
      </c>
      <c r="C25" s="38">
        <v>15536</v>
      </c>
      <c r="D25" s="38">
        <v>15211</v>
      </c>
      <c r="E25" s="95">
        <v>50.528506846196372</v>
      </c>
      <c r="F25" s="95">
        <v>49.471493153803628</v>
      </c>
    </row>
    <row r="26" spans="1:9" ht="16.149999999999999">
      <c r="A26" s="37" t="s">
        <v>418</v>
      </c>
      <c r="B26" s="38">
        <f t="shared" si="0"/>
        <v>14066</v>
      </c>
      <c r="C26" s="38">
        <v>3572</v>
      </c>
      <c r="D26" s="38">
        <v>10494</v>
      </c>
      <c r="E26" s="95">
        <v>25.394568462960333</v>
      </c>
      <c r="F26" s="95">
        <v>74.605431537039664</v>
      </c>
    </row>
    <row r="27" spans="1:9" ht="16.149999999999999">
      <c r="A27" s="37" t="s">
        <v>419</v>
      </c>
      <c r="B27" s="38">
        <f t="shared" si="0"/>
        <v>93360</v>
      </c>
      <c r="C27" s="38">
        <v>12106</v>
      </c>
      <c r="D27" s="38">
        <v>81254</v>
      </c>
      <c r="E27" s="95">
        <v>13</v>
      </c>
      <c r="F27" s="95">
        <v>87</v>
      </c>
    </row>
    <row r="28" spans="1:9">
      <c r="A28" s="195" t="s">
        <v>392</v>
      </c>
      <c r="B28" s="196"/>
      <c r="C28" s="196"/>
      <c r="D28" s="196"/>
    </row>
    <row r="29" spans="1:9">
      <c r="A29" s="592" t="s">
        <v>420</v>
      </c>
      <c r="B29" s="592"/>
      <c r="C29" s="592"/>
      <c r="D29" s="592"/>
      <c r="E29" s="592"/>
      <c r="F29" s="592"/>
    </row>
    <row r="30" spans="1:9" ht="25.5" customHeight="1">
      <c r="A30" s="592"/>
      <c r="B30" s="592"/>
      <c r="C30" s="592"/>
      <c r="D30" s="592"/>
      <c r="E30" s="592"/>
      <c r="F30" s="592"/>
    </row>
    <row r="31" spans="1:9">
      <c r="A31" s="21" t="s">
        <v>421</v>
      </c>
      <c r="B31" s="21"/>
    </row>
    <row r="32" spans="1:9"/>
    <row r="33" spans="6:6"/>
    <row r="34" spans="6:6">
      <c r="F34" s="393"/>
    </row>
    <row r="35" spans="6:6"/>
    <row r="36" spans="6:6"/>
    <row r="37" spans="6:6"/>
    <row r="38" spans="6:6"/>
    <row r="39" spans="6:6"/>
    <row r="40" spans="6:6"/>
    <row r="41" spans="6:6"/>
    <row r="42" spans="6:6"/>
    <row r="43" spans="6:6"/>
    <row r="44" spans="6:6"/>
    <row r="45" spans="6:6"/>
    <row r="46" spans="6:6"/>
    <row r="47" spans="6:6"/>
    <row r="48" spans="6:6"/>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sheetData>
  <mergeCells count="7">
    <mergeCell ref="A29:F30"/>
    <mergeCell ref="A1:F2"/>
    <mergeCell ref="A3:A4"/>
    <mergeCell ref="C3:C4"/>
    <mergeCell ref="D3:D4"/>
    <mergeCell ref="E3:F3"/>
    <mergeCell ref="B3:B4"/>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B9268-933B-485F-95E7-195926AA38B0}">
  <dimension ref="A1:R35"/>
  <sheetViews>
    <sheetView topLeftCell="A17" workbookViewId="0">
      <selection activeCell="A17" sqref="A17"/>
    </sheetView>
  </sheetViews>
  <sheetFormatPr defaultColWidth="8.85546875" defaultRowHeight="15" customHeight="1"/>
  <cols>
    <col min="1" max="1" width="18.5703125" style="46" customWidth="1"/>
    <col min="2" max="12" width="16.28515625" style="42" customWidth="1"/>
    <col min="13" max="13" width="13.140625" style="42" customWidth="1"/>
    <col min="14" max="14" width="10.7109375" style="46" bestFit="1" customWidth="1"/>
    <col min="15" max="18" width="9" style="46" bestFit="1" customWidth="1"/>
    <col min="19" max="16384" width="8.85546875" style="46"/>
  </cols>
  <sheetData>
    <row r="1" spans="1:18" ht="15" hidden="1" customHeight="1">
      <c r="A1" s="171" t="s">
        <v>247</v>
      </c>
    </row>
    <row r="2" spans="1:18" ht="15" hidden="1" customHeight="1"/>
    <row r="3" spans="1:18" ht="15" hidden="1" customHeight="1"/>
    <row r="4" spans="1:18" ht="15" hidden="1" customHeight="1">
      <c r="A4" s="168" t="s">
        <v>422</v>
      </c>
      <c r="B4" s="92"/>
      <c r="C4" s="43"/>
      <c r="D4" s="43"/>
      <c r="E4" s="43"/>
      <c r="F4" s="43"/>
      <c r="G4" s="43"/>
      <c r="H4" s="43"/>
      <c r="I4" s="43"/>
      <c r="J4" s="43"/>
      <c r="K4" s="43"/>
      <c r="L4" s="43"/>
      <c r="N4" s="42"/>
      <c r="O4" s="42"/>
      <c r="P4" s="42"/>
      <c r="Q4" s="42"/>
      <c r="R4" s="42"/>
    </row>
    <row r="5" spans="1:18" ht="15" hidden="1" customHeight="1">
      <c r="A5" s="532" t="s">
        <v>115</v>
      </c>
      <c r="B5" s="467" t="s">
        <v>423</v>
      </c>
      <c r="C5" s="468"/>
      <c r="D5" s="468"/>
      <c r="E5" s="468"/>
      <c r="F5" s="468"/>
      <c r="G5" s="468"/>
      <c r="H5" s="468"/>
      <c r="I5" s="468"/>
      <c r="J5" s="468"/>
      <c r="K5" s="468"/>
      <c r="L5" s="468"/>
      <c r="M5" s="468"/>
      <c r="N5" s="468"/>
      <c r="O5" s="468"/>
      <c r="P5" s="469"/>
      <c r="Q5" s="594" t="s">
        <v>165</v>
      </c>
      <c r="R5" s="485"/>
    </row>
    <row r="6" spans="1:18" ht="15" hidden="1" customHeight="1">
      <c r="A6" s="533"/>
      <c r="B6" s="467" t="s">
        <v>252</v>
      </c>
      <c r="C6" s="468"/>
      <c r="D6" s="468"/>
      <c r="E6" s="468"/>
      <c r="F6" s="469"/>
      <c r="G6" s="467" t="s">
        <v>118</v>
      </c>
      <c r="H6" s="468"/>
      <c r="I6" s="468"/>
      <c r="J6" s="468"/>
      <c r="K6" s="469"/>
      <c r="L6" s="467" t="s">
        <v>119</v>
      </c>
      <c r="M6" s="468"/>
      <c r="N6" s="468"/>
      <c r="O6" s="468"/>
      <c r="P6" s="469"/>
      <c r="Q6" s="595"/>
      <c r="R6" s="487"/>
    </row>
    <row r="7" spans="1:18" ht="15" hidden="1" customHeight="1">
      <c r="A7" s="534"/>
      <c r="B7" s="154" t="s">
        <v>117</v>
      </c>
      <c r="C7" s="154" t="s">
        <v>139</v>
      </c>
      <c r="D7" s="154" t="s">
        <v>140</v>
      </c>
      <c r="E7" s="154" t="s">
        <v>321</v>
      </c>
      <c r="F7" s="154" t="s">
        <v>322</v>
      </c>
      <c r="G7" s="154" t="s">
        <v>117</v>
      </c>
      <c r="H7" s="154" t="s">
        <v>139</v>
      </c>
      <c r="I7" s="154" t="s">
        <v>140</v>
      </c>
      <c r="J7" s="154" t="s">
        <v>321</v>
      </c>
      <c r="K7" s="154" t="s">
        <v>322</v>
      </c>
      <c r="L7" s="154" t="s">
        <v>117</v>
      </c>
      <c r="M7" s="154" t="s">
        <v>139</v>
      </c>
      <c r="N7" s="154" t="s">
        <v>140</v>
      </c>
      <c r="O7" s="154" t="s">
        <v>321</v>
      </c>
      <c r="P7" s="154" t="s">
        <v>322</v>
      </c>
      <c r="Q7" s="155" t="s">
        <v>118</v>
      </c>
      <c r="R7" s="154" t="s">
        <v>119</v>
      </c>
    </row>
    <row r="8" spans="1:18" ht="15" hidden="1" customHeight="1">
      <c r="A8" s="156" t="s">
        <v>231</v>
      </c>
      <c r="B8" s="169">
        <v>316792</v>
      </c>
      <c r="C8" s="169">
        <v>176778</v>
      </c>
      <c r="D8" s="169">
        <v>58311</v>
      </c>
      <c r="E8" s="169">
        <v>3786</v>
      </c>
      <c r="F8" s="169">
        <v>77917</v>
      </c>
      <c r="G8" s="169">
        <v>149710</v>
      </c>
      <c r="H8" s="169">
        <v>84800</v>
      </c>
      <c r="I8" s="169">
        <v>26770</v>
      </c>
      <c r="J8" s="169">
        <v>1707</v>
      </c>
      <c r="K8" s="169">
        <v>36433</v>
      </c>
      <c r="L8" s="169">
        <v>167082</v>
      </c>
      <c r="M8" s="169">
        <v>91978</v>
      </c>
      <c r="N8" s="169">
        <v>31541</v>
      </c>
      <c r="O8" s="169">
        <v>2079</v>
      </c>
      <c r="P8" s="238">
        <v>41484</v>
      </c>
      <c r="Q8" s="239">
        <v>47.3</v>
      </c>
      <c r="R8" s="239">
        <v>52.7</v>
      </c>
    </row>
    <row r="9" spans="1:18" ht="15" hidden="1" customHeight="1">
      <c r="A9" s="156" t="s">
        <v>124</v>
      </c>
      <c r="B9" s="169">
        <v>23856</v>
      </c>
      <c r="C9" s="169">
        <v>8530</v>
      </c>
      <c r="D9" s="169">
        <v>9805</v>
      </c>
      <c r="E9" s="170">
        <v>285</v>
      </c>
      <c r="F9" s="169">
        <v>5236</v>
      </c>
      <c r="G9" s="169">
        <v>11428</v>
      </c>
      <c r="H9" s="169">
        <v>4278</v>
      </c>
      <c r="I9" s="169">
        <v>4525</v>
      </c>
      <c r="J9" s="170">
        <v>137</v>
      </c>
      <c r="K9" s="169">
        <v>2488</v>
      </c>
      <c r="L9" s="169">
        <v>12428</v>
      </c>
      <c r="M9" s="169">
        <v>4252</v>
      </c>
      <c r="N9" s="169">
        <v>5280</v>
      </c>
      <c r="O9" s="170">
        <v>148</v>
      </c>
      <c r="P9" s="238">
        <v>2748</v>
      </c>
      <c r="Q9" s="239">
        <v>47.9</v>
      </c>
      <c r="R9" s="239">
        <v>52.1</v>
      </c>
    </row>
    <row r="10" spans="1:18" ht="15" hidden="1" customHeight="1">
      <c r="A10" s="156" t="s">
        <v>125</v>
      </c>
      <c r="B10" s="169">
        <v>74215</v>
      </c>
      <c r="C10" s="169">
        <v>25957</v>
      </c>
      <c r="D10" s="169">
        <v>24746</v>
      </c>
      <c r="E10" s="170">
        <v>763</v>
      </c>
      <c r="F10" s="169">
        <v>22749</v>
      </c>
      <c r="G10" s="169">
        <v>36586</v>
      </c>
      <c r="H10" s="169">
        <v>13067</v>
      </c>
      <c r="I10" s="169">
        <v>12011</v>
      </c>
      <c r="J10" s="170">
        <v>381</v>
      </c>
      <c r="K10" s="169">
        <v>11127</v>
      </c>
      <c r="L10" s="169">
        <v>37629</v>
      </c>
      <c r="M10" s="169">
        <v>12890</v>
      </c>
      <c r="N10" s="169">
        <v>12735</v>
      </c>
      <c r="O10" s="170">
        <v>382</v>
      </c>
      <c r="P10" s="238">
        <v>11622</v>
      </c>
      <c r="Q10" s="239">
        <v>49.3</v>
      </c>
      <c r="R10" s="239">
        <v>50.7</v>
      </c>
    </row>
    <row r="11" spans="1:18" ht="15" hidden="1" customHeight="1">
      <c r="A11" s="156" t="s">
        <v>126</v>
      </c>
      <c r="B11" s="169">
        <v>130646</v>
      </c>
      <c r="C11" s="169">
        <v>81998</v>
      </c>
      <c r="D11" s="169">
        <v>14679</v>
      </c>
      <c r="E11" s="169">
        <v>1679</v>
      </c>
      <c r="F11" s="169">
        <v>32290</v>
      </c>
      <c r="G11" s="169">
        <v>59092</v>
      </c>
      <c r="H11" s="169">
        <v>37321</v>
      </c>
      <c r="I11" s="169">
        <v>6266</v>
      </c>
      <c r="J11" s="170">
        <v>701</v>
      </c>
      <c r="K11" s="169">
        <v>14804</v>
      </c>
      <c r="L11" s="169">
        <v>71554</v>
      </c>
      <c r="M11" s="169">
        <v>44677</v>
      </c>
      <c r="N11" s="169">
        <v>8413</v>
      </c>
      <c r="O11" s="170">
        <v>978</v>
      </c>
      <c r="P11" s="238">
        <v>17486</v>
      </c>
      <c r="Q11" s="239">
        <v>45.2</v>
      </c>
      <c r="R11" s="239">
        <v>54.8</v>
      </c>
    </row>
    <row r="12" spans="1:18" ht="15" hidden="1" customHeight="1">
      <c r="A12" s="156" t="s">
        <v>127</v>
      </c>
      <c r="B12" s="169">
        <v>62901</v>
      </c>
      <c r="C12" s="169">
        <v>47798</v>
      </c>
      <c r="D12" s="169">
        <v>3211</v>
      </c>
      <c r="E12" s="170">
        <v>636</v>
      </c>
      <c r="F12" s="169">
        <v>11256</v>
      </c>
      <c r="G12" s="169">
        <v>30575</v>
      </c>
      <c r="H12" s="169">
        <v>23762</v>
      </c>
      <c r="I12" s="169">
        <v>1366</v>
      </c>
      <c r="J12" s="170">
        <v>289</v>
      </c>
      <c r="K12" s="169">
        <v>5158</v>
      </c>
      <c r="L12" s="169">
        <v>32326</v>
      </c>
      <c r="M12" s="169">
        <v>24036</v>
      </c>
      <c r="N12" s="169">
        <v>1845</v>
      </c>
      <c r="O12" s="170">
        <v>347</v>
      </c>
      <c r="P12" s="238">
        <v>6098</v>
      </c>
      <c r="Q12" s="239">
        <v>48.6</v>
      </c>
      <c r="R12" s="239">
        <v>51.4</v>
      </c>
    </row>
    <row r="13" spans="1:18" ht="15" hidden="1" customHeight="1">
      <c r="A13" s="156" t="s">
        <v>128</v>
      </c>
      <c r="B13" s="169">
        <v>30391</v>
      </c>
      <c r="C13" s="169">
        <v>15322</v>
      </c>
      <c r="D13" s="169">
        <v>6795</v>
      </c>
      <c r="E13" s="170">
        <v>476</v>
      </c>
      <c r="F13" s="169">
        <v>7798</v>
      </c>
      <c r="G13" s="169">
        <v>14767</v>
      </c>
      <c r="H13" s="169">
        <v>7814</v>
      </c>
      <c r="I13" s="169">
        <v>3068</v>
      </c>
      <c r="J13" s="170">
        <v>225</v>
      </c>
      <c r="K13" s="169">
        <v>3660</v>
      </c>
      <c r="L13" s="169">
        <v>15624</v>
      </c>
      <c r="M13" s="169">
        <v>7508</v>
      </c>
      <c r="N13" s="169">
        <v>3727</v>
      </c>
      <c r="O13" s="170">
        <v>251</v>
      </c>
      <c r="P13" s="238">
        <v>4138</v>
      </c>
      <c r="Q13" s="239">
        <v>48.6</v>
      </c>
      <c r="R13" s="239">
        <v>51.4</v>
      </c>
    </row>
    <row r="14" spans="1:18" ht="15" hidden="1" customHeight="1">
      <c r="A14" s="164" t="s">
        <v>424</v>
      </c>
      <c r="B14" s="41"/>
      <c r="C14" s="41"/>
      <c r="D14" s="41"/>
      <c r="E14" s="41"/>
      <c r="F14" s="41"/>
      <c r="G14" s="41"/>
      <c r="H14" s="41"/>
      <c r="I14" s="41"/>
      <c r="J14" s="41"/>
      <c r="K14" s="41"/>
      <c r="L14" s="41"/>
      <c r="M14" s="41"/>
      <c r="N14" s="41"/>
      <c r="O14" s="41"/>
      <c r="P14" s="41"/>
      <c r="Q14" s="41"/>
      <c r="R14" s="41"/>
    </row>
    <row r="15" spans="1:18" ht="15" hidden="1" customHeight="1"/>
    <row r="16" spans="1:18" ht="15" hidden="1" customHeight="1">
      <c r="B16" s="241">
        <f>SUM(B9:B13)</f>
        <v>322009</v>
      </c>
      <c r="C16" s="180">
        <f>SUM(C8:F8)</f>
        <v>316792</v>
      </c>
      <c r="H16" s="180"/>
      <c r="N16" s="165"/>
    </row>
    <row r="17" spans="1:13" ht="15" customHeight="1">
      <c r="A17" s="136"/>
    </row>
    <row r="19" spans="1:13" ht="30" customHeight="1">
      <c r="A19" s="593" t="s">
        <v>425</v>
      </c>
      <c r="B19" s="593"/>
      <c r="C19" s="593"/>
      <c r="D19" s="593"/>
      <c r="E19" s="593"/>
      <c r="F19" s="593"/>
      <c r="G19" s="593"/>
      <c r="H19" s="593"/>
      <c r="I19" s="593"/>
      <c r="J19" s="593"/>
      <c r="K19" s="593"/>
      <c r="L19" s="593"/>
      <c r="M19" s="240"/>
    </row>
    <row r="20" spans="1:13" ht="15" customHeight="1">
      <c r="A20" s="570" t="s">
        <v>115</v>
      </c>
      <c r="B20" s="470" t="s">
        <v>252</v>
      </c>
      <c r="C20" s="473" t="s">
        <v>118</v>
      </c>
      <c r="D20" s="473"/>
      <c r="E20" s="473"/>
      <c r="F20" s="473"/>
      <c r="G20" s="473"/>
      <c r="H20" s="473" t="s">
        <v>119</v>
      </c>
      <c r="I20" s="473"/>
      <c r="J20" s="473"/>
      <c r="K20" s="473"/>
      <c r="L20" s="473"/>
    </row>
    <row r="21" spans="1:13" ht="15" customHeight="1">
      <c r="A21" s="571"/>
      <c r="B21" s="470"/>
      <c r="C21" s="470" t="s">
        <v>117</v>
      </c>
      <c r="D21" s="471" t="s">
        <v>165</v>
      </c>
      <c r="E21" s="471"/>
      <c r="F21" s="471"/>
      <c r="G21" s="471"/>
      <c r="H21" s="470" t="s">
        <v>117</v>
      </c>
      <c r="I21" s="471" t="s">
        <v>165</v>
      </c>
      <c r="J21" s="471"/>
      <c r="K21" s="471"/>
      <c r="L21" s="471"/>
    </row>
    <row r="22" spans="1:13" ht="31.15" customHeight="1">
      <c r="A22" s="572"/>
      <c r="B22" s="470"/>
      <c r="C22" s="470"/>
      <c r="D22" s="82" t="s">
        <v>139</v>
      </c>
      <c r="E22" s="82" t="s">
        <v>140</v>
      </c>
      <c r="F22" s="82" t="s">
        <v>321</v>
      </c>
      <c r="G22" s="82" t="s">
        <v>322</v>
      </c>
      <c r="H22" s="470"/>
      <c r="I22" s="82" t="s">
        <v>139</v>
      </c>
      <c r="J22" s="82" t="s">
        <v>140</v>
      </c>
      <c r="K22" s="82" t="s">
        <v>321</v>
      </c>
      <c r="L22" s="82" t="s">
        <v>322</v>
      </c>
    </row>
    <row r="23" spans="1:13" s="188" customFormat="1" ht="15" customHeight="1">
      <c r="A23" s="86" t="s">
        <v>231</v>
      </c>
      <c r="B23" s="189">
        <v>316792</v>
      </c>
      <c r="C23" s="189">
        <v>149710</v>
      </c>
      <c r="D23" s="185">
        <f>H8/G8*100</f>
        <v>56.642842829470311</v>
      </c>
      <c r="E23" s="185">
        <f>I8/G8*100</f>
        <v>17.881237058312738</v>
      </c>
      <c r="F23" s="185">
        <f>J8/G8*100</f>
        <v>1.1402043951639838</v>
      </c>
      <c r="G23" s="185">
        <f>K8/G8*100</f>
        <v>24.33571571705297</v>
      </c>
      <c r="H23" s="189">
        <v>167082</v>
      </c>
      <c r="I23" s="243">
        <f>M8/L8*100</f>
        <v>55.049616356040744</v>
      </c>
      <c r="J23" s="243">
        <f>N8/L8*100</f>
        <v>18.877557127637925</v>
      </c>
      <c r="K23" s="243">
        <f>O8/L8*100</f>
        <v>1.2442992063777067</v>
      </c>
      <c r="L23" s="243">
        <f>P8/L8*100</f>
        <v>24.82852730994362</v>
      </c>
      <c r="M23" s="190"/>
    </row>
    <row r="24" spans="1:13" ht="15" customHeight="1">
      <c r="A24" s="83" t="s">
        <v>124</v>
      </c>
      <c r="B24" s="84">
        <v>23856</v>
      </c>
      <c r="C24" s="84">
        <v>11428</v>
      </c>
      <c r="D24" s="85">
        <f t="shared" ref="D24:D28" si="0">H9/G9*100</f>
        <v>37.434371718585929</v>
      </c>
      <c r="E24" s="85">
        <f t="shared" ref="E24:E28" si="1">I9/G9*100</f>
        <v>39.595729786489322</v>
      </c>
      <c r="F24" s="85">
        <f t="shared" ref="F24:F28" si="2">J9/G9*100</f>
        <v>1.1988099404970249</v>
      </c>
      <c r="G24" s="85">
        <f t="shared" ref="G24:G28" si="3">K9/G9*100</f>
        <v>21.771088554427724</v>
      </c>
      <c r="H24" s="84">
        <v>12428</v>
      </c>
      <c r="I24" s="94">
        <f t="shared" ref="I24:I28" si="4">M9/L9*100</f>
        <v>34.213067267460573</v>
      </c>
      <c r="J24" s="94">
        <f t="shared" ref="J24:J28" si="5">N9/L9*100</f>
        <v>42.484711940778887</v>
      </c>
      <c r="K24" s="94">
        <f t="shared" ref="K24:K28" si="6">O9/L9*100</f>
        <v>1.1908593498551656</v>
      </c>
      <c r="L24" s="94">
        <f t="shared" ref="L24:L28" si="7">P9/L9*100</f>
        <v>22.111361441905373</v>
      </c>
    </row>
    <row r="25" spans="1:13" ht="15" customHeight="1">
      <c r="A25" s="83" t="s">
        <v>125</v>
      </c>
      <c r="B25" s="84">
        <v>74215</v>
      </c>
      <c r="C25" s="84">
        <v>36586</v>
      </c>
      <c r="D25" s="85">
        <f t="shared" si="0"/>
        <v>35.715847591975077</v>
      </c>
      <c r="E25" s="85">
        <f t="shared" si="1"/>
        <v>32.829497622041224</v>
      </c>
      <c r="F25" s="85">
        <f t="shared" si="2"/>
        <v>1.0413819493795442</v>
      </c>
      <c r="G25" s="85">
        <f t="shared" si="3"/>
        <v>30.413272836604165</v>
      </c>
      <c r="H25" s="84">
        <v>37629</v>
      </c>
      <c r="I25" s="94">
        <f t="shared" si="4"/>
        <v>34.255494432485584</v>
      </c>
      <c r="J25" s="94">
        <f t="shared" si="5"/>
        <v>33.8435780913657</v>
      </c>
      <c r="K25" s="94">
        <f t="shared" si="6"/>
        <v>1.0151744665019</v>
      </c>
      <c r="L25" s="94">
        <f t="shared" si="7"/>
        <v>30.885753009646816</v>
      </c>
    </row>
    <row r="26" spans="1:13" ht="15" customHeight="1">
      <c r="A26" s="83" t="s">
        <v>126</v>
      </c>
      <c r="B26" s="84">
        <v>130646</v>
      </c>
      <c r="C26" s="84">
        <v>59092</v>
      </c>
      <c r="D26" s="85">
        <f t="shared" si="0"/>
        <v>63.157449400934141</v>
      </c>
      <c r="E26" s="85">
        <f t="shared" si="1"/>
        <v>10.603804237460231</v>
      </c>
      <c r="F26" s="85">
        <f t="shared" si="2"/>
        <v>1.1862857916469234</v>
      </c>
      <c r="G26" s="85">
        <f t="shared" si="3"/>
        <v>25.052460569958708</v>
      </c>
      <c r="H26" s="84">
        <v>71554</v>
      </c>
      <c r="I26" s="94">
        <f t="shared" si="4"/>
        <v>62.438158593509797</v>
      </c>
      <c r="J26" s="94">
        <f t="shared" si="5"/>
        <v>11.757553735640215</v>
      </c>
      <c r="K26" s="94">
        <f t="shared" si="6"/>
        <v>1.3667998993766943</v>
      </c>
      <c r="L26" s="94">
        <f t="shared" si="7"/>
        <v>24.437487771473293</v>
      </c>
    </row>
    <row r="27" spans="1:13" ht="15" customHeight="1">
      <c r="A27" s="83" t="s">
        <v>127</v>
      </c>
      <c r="B27" s="84">
        <v>62901</v>
      </c>
      <c r="C27" s="84">
        <v>30575</v>
      </c>
      <c r="D27" s="85">
        <f t="shared" si="0"/>
        <v>77.717089125102206</v>
      </c>
      <c r="E27" s="85">
        <f t="shared" si="1"/>
        <v>4.4677023712183157</v>
      </c>
      <c r="F27" s="85">
        <f t="shared" si="2"/>
        <v>0.94521668029435812</v>
      </c>
      <c r="G27" s="85">
        <f t="shared" si="3"/>
        <v>16.869991823385121</v>
      </c>
      <c r="H27" s="84">
        <v>32326</v>
      </c>
      <c r="I27" s="94">
        <f t="shared" si="4"/>
        <v>74.355008352409826</v>
      </c>
      <c r="J27" s="94">
        <f t="shared" si="5"/>
        <v>5.7074800470209741</v>
      </c>
      <c r="K27" s="94">
        <f t="shared" si="6"/>
        <v>1.07343933675679</v>
      </c>
      <c r="L27" s="94">
        <f t="shared" si="7"/>
        <v>18.86407226381241</v>
      </c>
    </row>
    <row r="28" spans="1:13" ht="15" customHeight="1">
      <c r="A28" s="83" t="s">
        <v>128</v>
      </c>
      <c r="B28" s="84">
        <v>30391</v>
      </c>
      <c r="C28" s="84">
        <v>14767</v>
      </c>
      <c r="D28" s="85">
        <f t="shared" si="0"/>
        <v>52.915284079366153</v>
      </c>
      <c r="E28" s="85">
        <f t="shared" si="1"/>
        <v>20.77605471659782</v>
      </c>
      <c r="F28" s="85">
        <f t="shared" si="2"/>
        <v>1.5236676372993838</v>
      </c>
      <c r="G28" s="85">
        <f t="shared" si="3"/>
        <v>24.784993566736642</v>
      </c>
      <c r="H28" s="84">
        <v>15624</v>
      </c>
      <c r="I28" s="94">
        <f t="shared" si="4"/>
        <v>48.054275473630312</v>
      </c>
      <c r="J28" s="94">
        <f t="shared" si="5"/>
        <v>23.854326676907323</v>
      </c>
      <c r="K28" s="94">
        <f t="shared" si="6"/>
        <v>1.6065028161802355</v>
      </c>
      <c r="L28" s="94">
        <f t="shared" si="7"/>
        <v>26.484895033282129</v>
      </c>
    </row>
    <row r="29" spans="1:13" ht="15" customHeight="1">
      <c r="A29" s="195" t="s">
        <v>392</v>
      </c>
      <c r="B29" s="196"/>
      <c r="C29" s="196"/>
      <c r="D29" s="196"/>
      <c r="E29" s="46"/>
      <c r="F29" s="46"/>
      <c r="G29" s="46"/>
      <c r="H29" s="46"/>
      <c r="I29" s="242"/>
      <c r="J29" s="46"/>
      <c r="K29" s="46"/>
      <c r="L29" s="46"/>
    </row>
    <row r="30" spans="1:13" ht="15" customHeight="1">
      <c r="D30" s="237"/>
      <c r="I30" s="242"/>
    </row>
    <row r="31" spans="1:13" ht="15" customHeight="1">
      <c r="C31" s="180"/>
      <c r="D31" s="237"/>
      <c r="I31" s="242"/>
    </row>
    <row r="32" spans="1:13" ht="15" customHeight="1">
      <c r="B32" s="180"/>
      <c r="C32" s="180"/>
      <c r="D32" s="180"/>
      <c r="E32" s="180"/>
      <c r="F32" s="180"/>
      <c r="G32" s="180"/>
      <c r="H32" s="180"/>
      <c r="I32" s="242"/>
    </row>
    <row r="33" spans="4:9" ht="15" customHeight="1">
      <c r="D33" s="237"/>
      <c r="I33" s="242"/>
    </row>
    <row r="34" spans="4:9" ht="15" customHeight="1">
      <c r="D34" s="237"/>
    </row>
    <row r="35" spans="4:9" ht="15" customHeight="1">
      <c r="D35" s="237"/>
    </row>
  </sheetData>
  <mergeCells count="15">
    <mergeCell ref="A19:L19"/>
    <mergeCell ref="A20:A22"/>
    <mergeCell ref="A5:A7"/>
    <mergeCell ref="B5:P5"/>
    <mergeCell ref="Q5:R6"/>
    <mergeCell ref="B6:F6"/>
    <mergeCell ref="G6:K6"/>
    <mergeCell ref="L6:P6"/>
    <mergeCell ref="B20:B22"/>
    <mergeCell ref="C20:G20"/>
    <mergeCell ref="H20:L20"/>
    <mergeCell ref="C21:C22"/>
    <mergeCell ref="D21:G21"/>
    <mergeCell ref="H21:H22"/>
    <mergeCell ref="I21:L21"/>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5A697-314F-454A-B8C3-C3FC0A3C3C23}">
  <dimension ref="A1:M34"/>
  <sheetViews>
    <sheetView topLeftCell="A21" workbookViewId="0">
      <selection activeCell="A18" sqref="A18"/>
    </sheetView>
  </sheetViews>
  <sheetFormatPr defaultColWidth="8.85546875" defaultRowHeight="15" customHeight="1"/>
  <cols>
    <col min="1" max="1" width="26.7109375" style="46" customWidth="1"/>
    <col min="2" max="8" width="14.28515625" style="46" customWidth="1"/>
    <col min="9" max="9" width="11" style="46" customWidth="1"/>
    <col min="10" max="16384" width="8.85546875" style="46"/>
  </cols>
  <sheetData>
    <row r="1" spans="1:13" ht="16.149999999999999" hidden="1">
      <c r="A1" s="171" t="s">
        <v>247</v>
      </c>
    </row>
    <row r="2" spans="1:13" ht="16.149999999999999" hidden="1"/>
    <row r="3" spans="1:13" ht="16.149999999999999" hidden="1">
      <c r="A3" s="168" t="s">
        <v>426</v>
      </c>
      <c r="B3" s="168"/>
      <c r="C3" s="45"/>
      <c r="D3" s="45"/>
      <c r="E3" s="45"/>
      <c r="F3" s="45"/>
      <c r="G3" s="45"/>
      <c r="H3" s="45"/>
      <c r="I3" s="45"/>
      <c r="J3" s="45"/>
      <c r="K3" s="45"/>
      <c r="L3" s="45"/>
    </row>
    <row r="4" spans="1:13" ht="15" hidden="1" customHeight="1"/>
    <row r="5" spans="1:13" ht="15" hidden="1" customHeight="1">
      <c r="A5" s="532" t="s">
        <v>115</v>
      </c>
      <c r="B5" s="597" t="s">
        <v>423</v>
      </c>
      <c r="C5" s="598"/>
      <c r="D5" s="598"/>
      <c r="E5" s="598"/>
      <c r="F5" s="598"/>
      <c r="G5" s="598"/>
      <c r="H5" s="598"/>
      <c r="I5" s="598"/>
      <c r="J5" s="599"/>
      <c r="K5" s="600" t="s">
        <v>165</v>
      </c>
      <c r="L5" s="601"/>
    </row>
    <row r="6" spans="1:13" ht="15" hidden="1" customHeight="1">
      <c r="A6" s="533"/>
      <c r="B6" s="604" t="s">
        <v>252</v>
      </c>
      <c r="C6" s="605"/>
      <c r="D6" s="606"/>
      <c r="E6" s="604" t="s">
        <v>118</v>
      </c>
      <c r="F6" s="605"/>
      <c r="G6" s="606"/>
      <c r="H6" s="604" t="s">
        <v>119</v>
      </c>
      <c r="I6" s="605"/>
      <c r="J6" s="606"/>
      <c r="K6" s="602"/>
      <c r="L6" s="603"/>
    </row>
    <row r="7" spans="1:13" ht="15" hidden="1" customHeight="1">
      <c r="A7" s="534"/>
      <c r="B7" s="154" t="s">
        <v>252</v>
      </c>
      <c r="C7" s="154" t="s">
        <v>325</v>
      </c>
      <c r="D7" s="154" t="s">
        <v>326</v>
      </c>
      <c r="E7" s="154" t="s">
        <v>117</v>
      </c>
      <c r="F7" s="154" t="s">
        <v>325</v>
      </c>
      <c r="G7" s="154" t="s">
        <v>326</v>
      </c>
      <c r="H7" s="154" t="s">
        <v>117</v>
      </c>
      <c r="I7" s="154" t="s">
        <v>325</v>
      </c>
      <c r="J7" s="154" t="s">
        <v>326</v>
      </c>
      <c r="K7" s="154" t="s">
        <v>118</v>
      </c>
      <c r="L7" s="154" t="s">
        <v>119</v>
      </c>
      <c r="M7" s="47"/>
    </row>
    <row r="8" spans="1:13" ht="15" hidden="1" customHeight="1">
      <c r="A8" s="156" t="s">
        <v>231</v>
      </c>
      <c r="B8" s="169">
        <v>316792</v>
      </c>
      <c r="C8" s="169">
        <v>173373</v>
      </c>
      <c r="D8" s="169">
        <v>151425</v>
      </c>
      <c r="E8" s="169">
        <v>149710</v>
      </c>
      <c r="F8" s="169">
        <v>77767</v>
      </c>
      <c r="G8" s="169">
        <v>75524</v>
      </c>
      <c r="H8" s="169">
        <v>167082</v>
      </c>
      <c r="I8" s="169">
        <v>95606</v>
      </c>
      <c r="J8" s="169">
        <v>75901</v>
      </c>
      <c r="K8" s="170">
        <v>47.2</v>
      </c>
      <c r="L8" s="170">
        <v>52.8</v>
      </c>
    </row>
    <row r="9" spans="1:13" ht="15" hidden="1" customHeight="1">
      <c r="A9" s="156" t="s">
        <v>124</v>
      </c>
      <c r="B9" s="169">
        <v>23856</v>
      </c>
      <c r="C9" s="169">
        <v>15191</v>
      </c>
      <c r="D9" s="169">
        <v>9287</v>
      </c>
      <c r="E9" s="169">
        <v>11428</v>
      </c>
      <c r="F9" s="169">
        <v>6847</v>
      </c>
      <c r="G9" s="169">
        <v>4907</v>
      </c>
      <c r="H9" s="169">
        <v>12428</v>
      </c>
      <c r="I9" s="169">
        <v>8344</v>
      </c>
      <c r="J9" s="169">
        <v>4380</v>
      </c>
      <c r="K9" s="170">
        <v>48</v>
      </c>
      <c r="L9" s="170">
        <v>52</v>
      </c>
    </row>
    <row r="10" spans="1:13" ht="15" hidden="1" customHeight="1">
      <c r="A10" s="156" t="s">
        <v>125</v>
      </c>
      <c r="B10" s="169">
        <v>74215</v>
      </c>
      <c r="C10" s="169">
        <v>47139</v>
      </c>
      <c r="D10" s="169">
        <v>29263</v>
      </c>
      <c r="E10" s="169">
        <v>36586</v>
      </c>
      <c r="F10" s="169">
        <v>21878</v>
      </c>
      <c r="G10" s="169">
        <v>15741</v>
      </c>
      <c r="H10" s="169">
        <v>37629</v>
      </c>
      <c r="I10" s="169">
        <v>25261</v>
      </c>
      <c r="J10" s="169">
        <v>13522</v>
      </c>
      <c r="K10" s="170">
        <v>49.2</v>
      </c>
      <c r="L10" s="170">
        <v>50.8</v>
      </c>
    </row>
    <row r="11" spans="1:13" ht="15" hidden="1" customHeight="1">
      <c r="A11" s="156" t="s">
        <v>126</v>
      </c>
      <c r="B11" s="169">
        <v>130646</v>
      </c>
      <c r="C11" s="169">
        <v>61892</v>
      </c>
      <c r="D11" s="169">
        <v>71786</v>
      </c>
      <c r="E11" s="169">
        <v>59092</v>
      </c>
      <c r="F11" s="169">
        <v>26163</v>
      </c>
      <c r="G11" s="169">
        <v>34087</v>
      </c>
      <c r="H11" s="169">
        <v>71554</v>
      </c>
      <c r="I11" s="169">
        <v>35729</v>
      </c>
      <c r="J11" s="169">
        <v>37699</v>
      </c>
      <c r="K11" s="170">
        <v>45.1</v>
      </c>
      <c r="L11" s="170">
        <v>54.9</v>
      </c>
    </row>
    <row r="12" spans="1:13" ht="15" hidden="1" customHeight="1">
      <c r="A12" s="156" t="s">
        <v>127</v>
      </c>
      <c r="B12" s="169">
        <v>62901</v>
      </c>
      <c r="C12" s="169">
        <v>32170</v>
      </c>
      <c r="D12" s="169">
        <v>31862</v>
      </c>
      <c r="E12" s="169">
        <v>30575</v>
      </c>
      <c r="F12" s="169">
        <v>14904</v>
      </c>
      <c r="G12" s="169">
        <v>16235</v>
      </c>
      <c r="H12" s="169">
        <v>32326</v>
      </c>
      <c r="I12" s="169">
        <v>17266</v>
      </c>
      <c r="J12" s="169">
        <v>15627</v>
      </c>
      <c r="K12" s="170">
        <v>48.6</v>
      </c>
      <c r="L12" s="170">
        <v>51.4</v>
      </c>
    </row>
    <row r="13" spans="1:13" ht="15" hidden="1" customHeight="1">
      <c r="A13" s="156" t="s">
        <v>128</v>
      </c>
      <c r="B13" s="169">
        <v>30391</v>
      </c>
      <c r="C13" s="169">
        <v>17460</v>
      </c>
      <c r="D13" s="169">
        <v>13656</v>
      </c>
      <c r="E13" s="169">
        <v>14767</v>
      </c>
      <c r="F13" s="169">
        <v>8164</v>
      </c>
      <c r="G13" s="169">
        <v>6955</v>
      </c>
      <c r="H13" s="169">
        <v>15624</v>
      </c>
      <c r="I13" s="169">
        <v>9296</v>
      </c>
      <c r="J13" s="169">
        <v>6701</v>
      </c>
      <c r="K13" s="170">
        <v>48.6</v>
      </c>
      <c r="L13" s="170">
        <v>51.4</v>
      </c>
    </row>
    <row r="14" spans="1:13" ht="15" hidden="1" customHeight="1">
      <c r="A14" s="195" t="s">
        <v>392</v>
      </c>
      <c r="B14" s="41"/>
      <c r="C14" s="41"/>
      <c r="D14" s="41"/>
      <c r="E14" s="41"/>
      <c r="F14" s="41"/>
      <c r="G14" s="41"/>
      <c r="H14" s="41"/>
      <c r="I14" s="41"/>
      <c r="J14" s="41"/>
      <c r="K14" s="41"/>
      <c r="L14" s="41"/>
    </row>
    <row r="15" spans="1:13" ht="15" hidden="1" customHeight="1">
      <c r="A15" s="43" t="s">
        <v>327</v>
      </c>
    </row>
    <row r="16" spans="1:13" ht="15" hidden="1" customHeight="1"/>
    <row r="18" spans="1:9" ht="15" customHeight="1">
      <c r="A18" s="136"/>
    </row>
    <row r="21" spans="1:9" ht="37.9" customHeight="1">
      <c r="A21" s="596" t="s">
        <v>427</v>
      </c>
      <c r="B21" s="596"/>
      <c r="C21" s="596"/>
      <c r="D21" s="596"/>
      <c r="E21" s="596"/>
      <c r="F21" s="596"/>
      <c r="G21" s="596"/>
      <c r="H21" s="596"/>
    </row>
    <row r="22" spans="1:9" ht="16.149999999999999">
      <c r="A22" s="470" t="s">
        <v>115</v>
      </c>
      <c r="B22" s="479" t="s">
        <v>117</v>
      </c>
      <c r="C22" s="479" t="s">
        <v>118</v>
      </c>
      <c r="D22" s="479"/>
      <c r="E22" s="479"/>
      <c r="F22" s="479" t="s">
        <v>119</v>
      </c>
      <c r="G22" s="479"/>
      <c r="H22" s="479"/>
    </row>
    <row r="23" spans="1:9" ht="16.149999999999999">
      <c r="A23" s="470"/>
      <c r="B23" s="479"/>
      <c r="C23" s="479" t="s">
        <v>117</v>
      </c>
      <c r="D23" s="479" t="s">
        <v>329</v>
      </c>
      <c r="E23" s="479"/>
      <c r="F23" s="479" t="s">
        <v>117</v>
      </c>
      <c r="G23" s="479" t="s">
        <v>329</v>
      </c>
      <c r="H23" s="479"/>
    </row>
    <row r="24" spans="1:9" ht="16.149999999999999">
      <c r="A24" s="470"/>
      <c r="B24" s="479"/>
      <c r="C24" s="479"/>
      <c r="D24" s="135" t="s">
        <v>325</v>
      </c>
      <c r="E24" s="135" t="s">
        <v>326</v>
      </c>
      <c r="F24" s="479"/>
      <c r="G24" s="135" t="s">
        <v>325</v>
      </c>
      <c r="H24" s="135" t="s">
        <v>326</v>
      </c>
    </row>
    <row r="25" spans="1:9" s="188" customFormat="1" ht="16.149999999999999">
      <c r="A25" s="86" t="s">
        <v>231</v>
      </c>
      <c r="B25" s="191">
        <v>316792</v>
      </c>
      <c r="C25" s="191">
        <v>149710</v>
      </c>
      <c r="D25" s="185">
        <f>F8/E8*100</f>
        <v>51.945093848106339</v>
      </c>
      <c r="E25" s="185">
        <f>G8/E8*100</f>
        <v>50.446863936944766</v>
      </c>
      <c r="F25" s="191">
        <v>167082</v>
      </c>
      <c r="G25" s="185">
        <f>I8/H8*100</f>
        <v>57.221005254904775</v>
      </c>
      <c r="H25" s="185">
        <f>J8/H8*100</f>
        <v>45.42739493182988</v>
      </c>
      <c r="I25" s="265"/>
    </row>
    <row r="26" spans="1:9" ht="16.149999999999999">
      <c r="A26" s="83" t="s">
        <v>124</v>
      </c>
      <c r="B26" s="87">
        <v>23856</v>
      </c>
      <c r="C26" s="87">
        <v>11428</v>
      </c>
      <c r="D26" s="85">
        <f t="shared" ref="D26:D30" si="0">F9/E9*100</f>
        <v>59.91424571228562</v>
      </c>
      <c r="E26" s="85">
        <f t="shared" ref="E26:E30" si="1">G9/E9*100</f>
        <v>42.938396919845992</v>
      </c>
      <c r="F26" s="87">
        <v>12428</v>
      </c>
      <c r="G26" s="85">
        <f t="shared" ref="G26:G30" si="2">I9/H9*100</f>
        <v>67.138719021564214</v>
      </c>
      <c r="H26" s="85">
        <f t="shared" ref="H26:H30" si="3">J9/H9*100</f>
        <v>35.24299967814612</v>
      </c>
      <c r="I26" s="165"/>
    </row>
    <row r="27" spans="1:9" ht="16.149999999999999">
      <c r="A27" s="83" t="s">
        <v>125</v>
      </c>
      <c r="B27" s="87">
        <v>74215</v>
      </c>
      <c r="C27" s="87">
        <v>36586</v>
      </c>
      <c r="D27" s="85">
        <f t="shared" si="0"/>
        <v>59.798830153610673</v>
      </c>
      <c r="E27" s="85">
        <f t="shared" si="1"/>
        <v>43.024654239326523</v>
      </c>
      <c r="F27" s="87">
        <v>37629</v>
      </c>
      <c r="G27" s="85">
        <f t="shared" si="2"/>
        <v>67.131733503414921</v>
      </c>
      <c r="H27" s="85">
        <f t="shared" si="3"/>
        <v>35.935050094342131</v>
      </c>
      <c r="I27" s="165"/>
    </row>
    <row r="28" spans="1:9" ht="16.149999999999999">
      <c r="A28" s="83" t="s">
        <v>126</v>
      </c>
      <c r="B28" s="87">
        <v>130646</v>
      </c>
      <c r="C28" s="87">
        <v>59092</v>
      </c>
      <c r="D28" s="85">
        <f t="shared" si="0"/>
        <v>44.275028768699656</v>
      </c>
      <c r="E28" s="85">
        <f t="shared" si="1"/>
        <v>57.684627360725649</v>
      </c>
      <c r="F28" s="87">
        <v>71554</v>
      </c>
      <c r="G28" s="85">
        <f t="shared" si="2"/>
        <v>49.932917796349606</v>
      </c>
      <c r="H28" s="85">
        <f t="shared" si="3"/>
        <v>52.68608323783436</v>
      </c>
      <c r="I28" s="165"/>
    </row>
    <row r="29" spans="1:9" ht="16.149999999999999">
      <c r="A29" s="83" t="s">
        <v>127</v>
      </c>
      <c r="B29" s="87">
        <v>62901</v>
      </c>
      <c r="C29" s="87">
        <v>30575</v>
      </c>
      <c r="D29" s="85">
        <f t="shared" si="0"/>
        <v>48.745707277187243</v>
      </c>
      <c r="E29" s="85">
        <f t="shared" si="1"/>
        <v>53.098937040065408</v>
      </c>
      <c r="F29" s="87">
        <v>32326</v>
      </c>
      <c r="G29" s="85">
        <f t="shared" si="2"/>
        <v>53.412114087731233</v>
      </c>
      <c r="H29" s="85">
        <f t="shared" si="3"/>
        <v>48.341891975499593</v>
      </c>
      <c r="I29" s="165"/>
    </row>
    <row r="30" spans="1:9" ht="16.149999999999999">
      <c r="A30" s="83" t="s">
        <v>128</v>
      </c>
      <c r="B30" s="87">
        <v>30391</v>
      </c>
      <c r="C30" s="87">
        <v>14767</v>
      </c>
      <c r="D30" s="85">
        <f t="shared" si="0"/>
        <v>55.285433737387415</v>
      </c>
      <c r="E30" s="85">
        <f t="shared" si="1"/>
        <v>47.098259632965394</v>
      </c>
      <c r="F30" s="87">
        <v>15624</v>
      </c>
      <c r="G30" s="85">
        <f t="shared" si="2"/>
        <v>59.498207885304652</v>
      </c>
      <c r="H30" s="85">
        <f t="shared" si="3"/>
        <v>42.889144905273938</v>
      </c>
      <c r="I30" s="165"/>
    </row>
    <row r="31" spans="1:9" ht="16.149999999999999">
      <c r="A31" s="195" t="s">
        <v>392</v>
      </c>
      <c r="H31" s="162"/>
    </row>
    <row r="32" spans="1:9" ht="16.149999999999999">
      <c r="A32" s="41" t="s">
        <v>330</v>
      </c>
      <c r="H32" s="162"/>
    </row>
    <row r="34" spans="2:6" ht="15" customHeight="1">
      <c r="B34" s="180"/>
      <c r="C34" s="180"/>
      <c r="F34" s="180"/>
    </row>
  </sheetData>
  <mergeCells count="15">
    <mergeCell ref="A22:A24"/>
    <mergeCell ref="B22:B24"/>
    <mergeCell ref="C22:E22"/>
    <mergeCell ref="F22:H22"/>
    <mergeCell ref="C23:C24"/>
    <mergeCell ref="D23:E23"/>
    <mergeCell ref="F23:F24"/>
    <mergeCell ref="G23:H23"/>
    <mergeCell ref="A21:H21"/>
    <mergeCell ref="A5:A7"/>
    <mergeCell ref="B5:J5"/>
    <mergeCell ref="K5:L6"/>
    <mergeCell ref="B6:D6"/>
    <mergeCell ref="E6:G6"/>
    <mergeCell ref="H6:J6"/>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6B4F0-C499-4773-BA24-B639297D019D}">
  <sheetPr>
    <tabColor rgb="FF00B050"/>
  </sheetPr>
  <dimension ref="A1"/>
  <sheetViews>
    <sheetView workbookViewId="0">
      <selection activeCell="K28" sqref="K28"/>
    </sheetView>
  </sheetViews>
  <sheetFormatPr defaultRowHeight="13.15"/>
  <sheetData/>
  <pageMargins left="0.511811024" right="0.511811024" top="0.78740157499999996" bottom="0.78740157499999996" header="0.31496062000000002" footer="0.3149606200000000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84C05-25C1-4589-BB65-49167FDEB275}">
  <dimension ref="A1:K25"/>
  <sheetViews>
    <sheetView workbookViewId="0">
      <selection activeCell="A11" sqref="A11"/>
    </sheetView>
  </sheetViews>
  <sheetFormatPr defaultColWidth="8.85546875" defaultRowHeight="16.149999999999999"/>
  <cols>
    <col min="1" max="1" width="58.42578125" style="14" customWidth="1"/>
    <col min="2" max="2" width="17" style="14" customWidth="1"/>
    <col min="3" max="3" width="18.28515625" style="14" customWidth="1"/>
    <col min="4" max="5" width="18.140625" style="14" customWidth="1"/>
    <col min="6" max="6" width="18.28515625" style="14" customWidth="1"/>
    <col min="7" max="7" width="9.140625" style="14"/>
    <col min="8" max="10" width="0" style="14" hidden="1" customWidth="1"/>
    <col min="11" max="11" width="12.42578125" style="14" customWidth="1"/>
    <col min="12" max="16384" width="8.85546875" style="14"/>
  </cols>
  <sheetData>
    <row r="1" spans="1:11" ht="45" customHeight="1">
      <c r="A1" s="449" t="s">
        <v>428</v>
      </c>
      <c r="B1" s="449"/>
      <c r="C1" s="463"/>
      <c r="D1" s="463"/>
      <c r="E1" s="463"/>
      <c r="F1" s="463"/>
    </row>
    <row r="2" spans="1:11">
      <c r="A2" s="435" t="s">
        <v>429</v>
      </c>
      <c r="B2" s="435" t="s">
        <v>117</v>
      </c>
      <c r="C2" s="435"/>
      <c r="D2" s="435"/>
      <c r="E2" s="435" t="s">
        <v>165</v>
      </c>
      <c r="F2" s="435"/>
    </row>
    <row r="3" spans="1:11" ht="21" customHeight="1">
      <c r="A3" s="435"/>
      <c r="B3" s="131" t="s">
        <v>117</v>
      </c>
      <c r="C3" s="131" t="s">
        <v>118</v>
      </c>
      <c r="D3" s="131" t="s">
        <v>119</v>
      </c>
      <c r="E3" s="131" t="s">
        <v>118</v>
      </c>
      <c r="F3" s="131" t="s">
        <v>119</v>
      </c>
      <c r="H3" s="250" t="s">
        <v>117</v>
      </c>
      <c r="I3" s="251" t="s">
        <v>118</v>
      </c>
      <c r="J3" s="251" t="s">
        <v>119</v>
      </c>
    </row>
    <row r="4" spans="1:11">
      <c r="A4" s="252" t="s">
        <v>430</v>
      </c>
      <c r="B4" s="253">
        <f>C4+D4</f>
        <v>70846.8</v>
      </c>
      <c r="C4" s="253">
        <v>36585.5</v>
      </c>
      <c r="D4" s="253">
        <v>34261.300000000003</v>
      </c>
      <c r="E4" s="254">
        <f>C4/B4*100</f>
        <v>51.640299914745611</v>
      </c>
      <c r="F4" s="254">
        <f>D4/B4*100</f>
        <v>48.359700085254381</v>
      </c>
      <c r="H4" s="255">
        <f>C4+D4</f>
        <v>70846.8</v>
      </c>
      <c r="I4" s="16">
        <f>C4/H4*100</f>
        <v>51.640299914745611</v>
      </c>
      <c r="J4" s="16">
        <f>D4/H4*100</f>
        <v>48.359700085254381</v>
      </c>
      <c r="K4" s="256"/>
    </row>
    <row r="5" spans="1:11">
      <c r="A5" s="123" t="s">
        <v>431</v>
      </c>
      <c r="B5" s="366">
        <f t="shared" ref="B5:B11" si="0">C5+D5</f>
        <v>30621.300000000003</v>
      </c>
      <c r="C5" s="257">
        <v>18320.7</v>
      </c>
      <c r="D5" s="257">
        <v>12300.6</v>
      </c>
      <c r="E5" s="258">
        <f t="shared" ref="E5:E11" si="1">C5/B5*100</f>
        <v>59.829922308980997</v>
      </c>
      <c r="F5" s="258">
        <f t="shared" ref="F5:F11" si="2">D5/B5*100</f>
        <v>40.170077691018996</v>
      </c>
      <c r="H5" s="255">
        <f t="shared" ref="H5:H11" si="3">C5+D5</f>
        <v>30621.300000000003</v>
      </c>
      <c r="I5" s="16">
        <f t="shared" ref="I5:I11" si="4">C5/H5*100</f>
        <v>59.829922308980997</v>
      </c>
      <c r="J5" s="16">
        <f t="shared" ref="J5:J11" si="5">D5/H5*100</f>
        <v>40.170077691018996</v>
      </c>
      <c r="K5" s="256"/>
    </row>
    <row r="6" spans="1:11">
      <c r="A6" s="123" t="s">
        <v>432</v>
      </c>
      <c r="B6" s="366">
        <f t="shared" si="0"/>
        <v>4291</v>
      </c>
      <c r="C6" s="257">
        <v>2280</v>
      </c>
      <c r="D6" s="257">
        <v>2011</v>
      </c>
      <c r="E6" s="258">
        <f t="shared" si="1"/>
        <v>53.134467490095552</v>
      </c>
      <c r="F6" s="258">
        <f t="shared" si="2"/>
        <v>46.865532509904448</v>
      </c>
      <c r="H6" s="255">
        <f t="shared" si="3"/>
        <v>4291</v>
      </c>
      <c r="I6" s="16">
        <f t="shared" si="4"/>
        <v>53.134467490095552</v>
      </c>
      <c r="J6" s="16">
        <f t="shared" si="5"/>
        <v>46.865532509904448</v>
      </c>
      <c r="K6" s="256"/>
    </row>
    <row r="7" spans="1:11">
      <c r="A7" s="123" t="s">
        <v>433</v>
      </c>
      <c r="B7" s="366">
        <f t="shared" si="0"/>
        <v>6051</v>
      </c>
      <c r="C7" s="257">
        <v>3099.3</v>
      </c>
      <c r="D7" s="257">
        <v>2951.7</v>
      </c>
      <c r="E7" s="258">
        <f t="shared" si="1"/>
        <v>51.219633118492816</v>
      </c>
      <c r="F7" s="258">
        <f t="shared" si="2"/>
        <v>48.780366881507184</v>
      </c>
      <c r="H7" s="255">
        <f t="shared" si="3"/>
        <v>6051</v>
      </c>
      <c r="I7" s="16">
        <f t="shared" si="4"/>
        <v>51.219633118492816</v>
      </c>
      <c r="J7" s="16">
        <f t="shared" si="5"/>
        <v>48.780366881507184</v>
      </c>
      <c r="K7" s="256"/>
    </row>
    <row r="8" spans="1:11">
      <c r="A8" s="123" t="s">
        <v>434</v>
      </c>
      <c r="B8" s="366">
        <f t="shared" si="0"/>
        <v>1985.3</v>
      </c>
      <c r="C8" s="257">
        <v>1097</v>
      </c>
      <c r="D8" s="257">
        <v>888.3</v>
      </c>
      <c r="E8" s="258">
        <f t="shared" si="1"/>
        <v>55.256132574422004</v>
      </c>
      <c r="F8" s="258">
        <f t="shared" si="2"/>
        <v>44.743867425577996</v>
      </c>
      <c r="H8" s="255">
        <f>D8+C8</f>
        <v>1985.3</v>
      </c>
      <c r="I8" s="16">
        <f>D8/H8*100</f>
        <v>44.743867425577996</v>
      </c>
      <c r="J8" s="16">
        <f>C8/H8*100</f>
        <v>55.256132574422004</v>
      </c>
      <c r="K8" s="256"/>
    </row>
    <row r="9" spans="1:11">
      <c r="A9" s="123" t="s">
        <v>435</v>
      </c>
      <c r="B9" s="366">
        <f t="shared" si="0"/>
        <v>15605.2</v>
      </c>
      <c r="C9" s="257">
        <v>5543.7</v>
      </c>
      <c r="D9" s="255">
        <v>10061.5</v>
      </c>
      <c r="E9" s="258">
        <f t="shared" si="1"/>
        <v>35.524696895906487</v>
      </c>
      <c r="F9" s="258">
        <f t="shared" si="2"/>
        <v>64.475303104093513</v>
      </c>
      <c r="H9" s="255" t="e">
        <f>C9+#REF!</f>
        <v>#REF!</v>
      </c>
      <c r="I9" s="16" t="e">
        <f t="shared" si="4"/>
        <v>#REF!</v>
      </c>
      <c r="J9" s="16" t="e">
        <f>#REF!/H9*100</f>
        <v>#REF!</v>
      </c>
      <c r="K9" s="256"/>
    </row>
    <row r="10" spans="1:11">
      <c r="A10" s="123" t="s">
        <v>436</v>
      </c>
      <c r="B10" s="366">
        <f t="shared" si="0"/>
        <v>9030.4</v>
      </c>
      <c r="C10" s="257">
        <v>4601.2</v>
      </c>
      <c r="D10" s="257">
        <v>4429.2</v>
      </c>
      <c r="E10" s="258">
        <f t="shared" si="1"/>
        <v>50.952338766832042</v>
      </c>
      <c r="F10" s="258">
        <f t="shared" si="2"/>
        <v>49.047661233167965</v>
      </c>
      <c r="H10" s="255">
        <f t="shared" si="3"/>
        <v>9030.4</v>
      </c>
      <c r="I10" s="16">
        <f t="shared" si="4"/>
        <v>50.952338766832042</v>
      </c>
      <c r="J10" s="16">
        <f t="shared" si="5"/>
        <v>49.047661233167965</v>
      </c>
      <c r="K10" s="256"/>
    </row>
    <row r="11" spans="1:11">
      <c r="A11" s="123" t="s">
        <v>437</v>
      </c>
      <c r="B11" s="366">
        <f t="shared" si="0"/>
        <v>3262.6</v>
      </c>
      <c r="C11" s="257">
        <v>1643.6</v>
      </c>
      <c r="D11" s="257">
        <v>1619</v>
      </c>
      <c r="E11" s="258">
        <f t="shared" si="1"/>
        <v>50.3769999386992</v>
      </c>
      <c r="F11" s="258">
        <f t="shared" si="2"/>
        <v>49.6230000613008</v>
      </c>
      <c r="H11" s="255">
        <f t="shared" si="3"/>
        <v>3262.6</v>
      </c>
      <c r="I11" s="16">
        <f t="shared" si="4"/>
        <v>50.3769999386992</v>
      </c>
      <c r="J11" s="16">
        <f t="shared" si="5"/>
        <v>49.6230000613008</v>
      </c>
      <c r="K11" s="256"/>
    </row>
    <row r="12" spans="1:11">
      <c r="A12" s="93" t="s">
        <v>438</v>
      </c>
      <c r="B12" s="93"/>
      <c r="C12" s="260"/>
      <c r="D12" s="260"/>
      <c r="E12" s="260"/>
      <c r="F12" s="260"/>
    </row>
    <row r="13" spans="1:11">
      <c r="A13" s="93" t="s">
        <v>439</v>
      </c>
      <c r="B13" s="93"/>
      <c r="C13" s="259"/>
      <c r="D13" s="259"/>
      <c r="E13" s="259"/>
      <c r="F13" s="259"/>
    </row>
    <row r="14" spans="1:11">
      <c r="A14" s="607" t="s">
        <v>440</v>
      </c>
      <c r="B14" s="607"/>
      <c r="C14" s="607"/>
      <c r="D14" s="607"/>
      <c r="E14" s="607"/>
      <c r="F14" s="607"/>
    </row>
    <row r="15" spans="1:11" ht="7.9" customHeight="1">
      <c r="A15" s="607"/>
      <c r="B15" s="607"/>
      <c r="C15" s="607"/>
      <c r="D15" s="607"/>
      <c r="E15" s="607"/>
      <c r="F15" s="607"/>
    </row>
    <row r="16" spans="1:11" ht="8.4499999999999993" customHeight="1">
      <c r="A16" s="607"/>
      <c r="B16" s="607"/>
      <c r="C16" s="607"/>
      <c r="D16" s="607"/>
      <c r="E16" s="607"/>
      <c r="F16" s="607"/>
    </row>
    <row r="17" spans="1:6">
      <c r="A17" s="93" t="s">
        <v>441</v>
      </c>
      <c r="B17" s="93"/>
      <c r="C17" s="259"/>
      <c r="D17" s="259"/>
      <c r="E17" s="259"/>
      <c r="F17" s="259"/>
    </row>
    <row r="18" spans="1:6">
      <c r="A18" s="93" t="s">
        <v>442</v>
      </c>
      <c r="B18" s="93"/>
    </row>
    <row r="19" spans="1:6">
      <c r="A19" s="93" t="s">
        <v>443</v>
      </c>
      <c r="B19" s="93"/>
    </row>
    <row r="20" spans="1:6">
      <c r="A20" s="93" t="s">
        <v>444</v>
      </c>
      <c r="B20" s="93"/>
    </row>
    <row r="25" spans="1:6">
      <c r="C25" s="256"/>
      <c r="D25" s="256"/>
    </row>
  </sheetData>
  <mergeCells count="5">
    <mergeCell ref="A14:F16"/>
    <mergeCell ref="A1:F1"/>
    <mergeCell ref="A2:A3"/>
    <mergeCell ref="E2:F2"/>
    <mergeCell ref="B2:D2"/>
  </mergeCells>
  <pageMargins left="0.511811024" right="0.511811024" top="0.78740157499999996" bottom="0.78740157499999996" header="0.31496062000000002" footer="0.3149606200000000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350E9-F9DD-431D-A3C8-81329B0E5BD6}">
  <dimension ref="A1:J19"/>
  <sheetViews>
    <sheetView workbookViewId="0">
      <selection activeCell="L11" sqref="L11"/>
    </sheetView>
  </sheetViews>
  <sheetFormatPr defaultColWidth="8.85546875" defaultRowHeight="16.149999999999999"/>
  <cols>
    <col min="1" max="1" width="42.28515625" style="14" customWidth="1"/>
    <col min="2" max="2" width="18" style="14" customWidth="1"/>
    <col min="3" max="3" width="18.140625" style="14" customWidth="1"/>
    <col min="4" max="4" width="18.42578125" style="14" customWidth="1"/>
    <col min="5" max="5" width="18.140625" style="14" customWidth="1"/>
    <col min="6" max="6" width="18.28515625" style="14" customWidth="1"/>
    <col min="7" max="7" width="9.140625" style="14"/>
    <col min="8" max="10" width="0" style="14" hidden="1" customWidth="1"/>
    <col min="11" max="16384" width="8.85546875" style="14"/>
  </cols>
  <sheetData>
    <row r="1" spans="1:10" ht="39" customHeight="1">
      <c r="A1" s="449" t="s">
        <v>445</v>
      </c>
      <c r="B1" s="449"/>
      <c r="C1" s="463"/>
      <c r="D1" s="463"/>
      <c r="E1" s="463"/>
      <c r="F1" s="463"/>
    </row>
    <row r="2" spans="1:10">
      <c r="A2" s="438" t="s">
        <v>429</v>
      </c>
      <c r="B2" s="435" t="s">
        <v>117</v>
      </c>
      <c r="C2" s="435"/>
      <c r="D2" s="435"/>
      <c r="E2" s="609" t="s">
        <v>165</v>
      </c>
      <c r="F2" s="436"/>
    </row>
    <row r="3" spans="1:10" ht="18" customHeight="1">
      <c r="A3" s="438"/>
      <c r="B3" s="28" t="s">
        <v>117</v>
      </c>
      <c r="C3" s="28" t="s">
        <v>118</v>
      </c>
      <c r="D3" s="28" t="s">
        <v>119</v>
      </c>
      <c r="E3" s="261" t="s">
        <v>118</v>
      </c>
      <c r="F3" s="251" t="s">
        <v>119</v>
      </c>
      <c r="H3" s="250" t="s">
        <v>117</v>
      </c>
      <c r="I3" s="261" t="s">
        <v>118</v>
      </c>
      <c r="J3" s="251" t="s">
        <v>119</v>
      </c>
    </row>
    <row r="4" spans="1:10">
      <c r="A4" s="141" t="s">
        <v>430</v>
      </c>
      <c r="B4" s="386">
        <f>C4+D4</f>
        <v>366.2</v>
      </c>
      <c r="C4" s="382">
        <v>187.1</v>
      </c>
      <c r="D4" s="382">
        <v>179.1</v>
      </c>
      <c r="E4" s="378">
        <f>C4/(C4+D4)*100</f>
        <v>51.092299290005464</v>
      </c>
      <c r="F4" s="254">
        <v>48.868284701390778</v>
      </c>
      <c r="H4" s="14">
        <f>C4+D4</f>
        <v>366.2</v>
      </c>
      <c r="I4" s="16">
        <f>C4/H4*100</f>
        <v>51.092299290005464</v>
      </c>
      <c r="J4" s="16">
        <f>D4/H4*100</f>
        <v>48.907700709994536</v>
      </c>
    </row>
    <row r="5" spans="1:10">
      <c r="A5" s="123" t="s">
        <v>446</v>
      </c>
      <c r="B5" s="381">
        <f t="shared" ref="B5:B10" si="0">C5+D5</f>
        <v>9.4</v>
      </c>
      <c r="C5" s="383">
        <v>4.5</v>
      </c>
      <c r="D5" s="383">
        <v>4.9000000000000004</v>
      </c>
      <c r="E5" s="379">
        <f t="shared" ref="E5:E10" si="1">C5/(C5+D5)*100</f>
        <v>47.87234042553191</v>
      </c>
      <c r="F5" s="258">
        <v>52.12765957446809</v>
      </c>
      <c r="H5" s="14">
        <f t="shared" ref="H5:H10" si="2">C5+D5</f>
        <v>9.4</v>
      </c>
      <c r="I5" s="16">
        <f t="shared" ref="I5:I10" si="3">C5/H5*100</f>
        <v>47.87234042553191</v>
      </c>
      <c r="J5" s="16">
        <f t="shared" ref="J5:J10" si="4">D5/H5*100</f>
        <v>52.12765957446809</v>
      </c>
    </row>
    <row r="6" spans="1:10">
      <c r="A6" s="123" t="s">
        <v>447</v>
      </c>
      <c r="B6" s="381">
        <f t="shared" si="0"/>
        <v>186.5</v>
      </c>
      <c r="C6" s="383">
        <v>109.7</v>
      </c>
      <c r="D6" s="383">
        <v>76.8</v>
      </c>
      <c r="E6" s="379">
        <f>C6/(C6+D6)*100</f>
        <v>58.820375335120644</v>
      </c>
      <c r="F6" s="258">
        <v>41.135511515800737</v>
      </c>
      <c r="H6" s="14">
        <f t="shared" si="2"/>
        <v>186.5</v>
      </c>
      <c r="I6" s="16">
        <f t="shared" si="3"/>
        <v>58.820375335120644</v>
      </c>
      <c r="J6" s="16">
        <f t="shared" si="4"/>
        <v>41.179624664879356</v>
      </c>
    </row>
    <row r="7" spans="1:10">
      <c r="A7" s="123" t="s">
        <v>448</v>
      </c>
      <c r="B7" s="381">
        <f t="shared" si="0"/>
        <v>0.89999999999999991</v>
      </c>
      <c r="C7" s="383">
        <v>0.2</v>
      </c>
      <c r="D7" s="383">
        <v>0.7</v>
      </c>
      <c r="E7" s="379">
        <f t="shared" si="1"/>
        <v>22.222222222222225</v>
      </c>
      <c r="F7" s="258">
        <v>77.777777777777771</v>
      </c>
      <c r="H7" s="14">
        <f t="shared" si="2"/>
        <v>0.89999999999999991</v>
      </c>
      <c r="I7" s="16">
        <f t="shared" si="3"/>
        <v>22.222222222222225</v>
      </c>
      <c r="J7" s="16">
        <f t="shared" si="4"/>
        <v>77.777777777777786</v>
      </c>
    </row>
    <row r="8" spans="1:10">
      <c r="A8" s="123" t="s">
        <v>449</v>
      </c>
      <c r="B8" s="381">
        <f t="shared" si="0"/>
        <v>0.2</v>
      </c>
      <c r="C8" s="383">
        <v>0.2</v>
      </c>
      <c r="D8" s="384">
        <v>0</v>
      </c>
      <c r="E8" s="379">
        <f t="shared" si="1"/>
        <v>100</v>
      </c>
      <c r="F8" s="258">
        <v>0</v>
      </c>
      <c r="H8" s="14">
        <f t="shared" si="2"/>
        <v>0.2</v>
      </c>
      <c r="I8" s="16">
        <f t="shared" si="3"/>
        <v>100</v>
      </c>
      <c r="J8" s="16">
        <f t="shared" si="4"/>
        <v>0</v>
      </c>
    </row>
    <row r="9" spans="1:10">
      <c r="A9" s="123" t="s">
        <v>450</v>
      </c>
      <c r="B9" s="385" t="s">
        <v>451</v>
      </c>
      <c r="C9" s="385" t="s">
        <v>451</v>
      </c>
      <c r="D9" s="385" t="s">
        <v>452</v>
      </c>
      <c r="E9" s="380" t="s">
        <v>192</v>
      </c>
      <c r="F9" s="263" t="s">
        <v>453</v>
      </c>
      <c r="I9" s="16"/>
      <c r="J9" s="16"/>
    </row>
    <row r="10" spans="1:10">
      <c r="A10" s="123" t="s">
        <v>454</v>
      </c>
      <c r="B10" s="381">
        <f t="shared" si="0"/>
        <v>169.2</v>
      </c>
      <c r="C10" s="383">
        <v>72.5</v>
      </c>
      <c r="D10" s="383">
        <v>96.7</v>
      </c>
      <c r="E10" s="379">
        <f t="shared" si="1"/>
        <v>42.848699763593388</v>
      </c>
      <c r="F10" s="258">
        <v>57.10914454277286</v>
      </c>
      <c r="H10" s="14">
        <f t="shared" si="2"/>
        <v>169.2</v>
      </c>
      <c r="I10" s="16">
        <f t="shared" si="3"/>
        <v>42.848699763593388</v>
      </c>
      <c r="J10" s="16">
        <f t="shared" si="4"/>
        <v>57.15130023640662</v>
      </c>
    </row>
    <row r="11" spans="1:10" s="21" customFormat="1" ht="12.6">
      <c r="A11" s="93" t="s">
        <v>438</v>
      </c>
      <c r="B11" s="93"/>
      <c r="C11" s="93"/>
      <c r="D11" s="93"/>
      <c r="E11" s="132"/>
      <c r="F11" s="132"/>
    </row>
    <row r="12" spans="1:10" s="21" customFormat="1" ht="12.6">
      <c r="A12" s="93" t="s">
        <v>439</v>
      </c>
      <c r="B12" s="93"/>
      <c r="C12" s="93"/>
      <c r="D12" s="93"/>
      <c r="E12" s="132"/>
      <c r="F12" s="132"/>
    </row>
    <row r="13" spans="1:10" s="21" customFormat="1" ht="12.6" customHeight="1">
      <c r="A13" s="608" t="s">
        <v>455</v>
      </c>
      <c r="B13" s="608"/>
      <c r="C13" s="608"/>
      <c r="D13" s="608"/>
      <c r="E13" s="608"/>
      <c r="F13" s="608"/>
    </row>
    <row r="14" spans="1:10" s="21" customFormat="1" ht="12.6">
      <c r="A14" s="608"/>
      <c r="B14" s="608"/>
      <c r="C14" s="608"/>
      <c r="D14" s="608"/>
      <c r="E14" s="608"/>
      <c r="F14" s="608"/>
    </row>
    <row r="15" spans="1:10" s="21" customFormat="1" ht="17.45" customHeight="1">
      <c r="A15" s="608"/>
      <c r="B15" s="608"/>
      <c r="C15" s="608"/>
      <c r="D15" s="608"/>
      <c r="E15" s="608"/>
      <c r="F15" s="608"/>
    </row>
    <row r="16" spans="1:10" s="21" customFormat="1" ht="13.15" customHeight="1">
      <c r="A16" s="93" t="s">
        <v>441</v>
      </c>
      <c r="B16" s="93"/>
      <c r="C16" s="93"/>
      <c r="D16" s="93"/>
      <c r="E16" s="132"/>
      <c r="F16" s="132"/>
    </row>
    <row r="17" spans="1:6">
      <c r="A17" s="93" t="s">
        <v>456</v>
      </c>
      <c r="B17" s="93"/>
      <c r="C17" s="262"/>
      <c r="D17" s="262"/>
      <c r="E17" s="259"/>
      <c r="F17" s="259"/>
    </row>
    <row r="18" spans="1:6">
      <c r="C18" s="262"/>
      <c r="D18" s="262"/>
      <c r="E18" s="259"/>
      <c r="F18" s="259"/>
    </row>
    <row r="19" spans="1:6">
      <c r="C19" s="262"/>
      <c r="D19" s="262"/>
    </row>
  </sheetData>
  <mergeCells count="5">
    <mergeCell ref="A13:F15"/>
    <mergeCell ref="A1:F1"/>
    <mergeCell ref="A2:A3"/>
    <mergeCell ref="E2:F2"/>
    <mergeCell ref="B2:D2"/>
  </mergeCells>
  <pageMargins left="0.511811024" right="0.511811024" top="0.78740157499999996" bottom="0.78740157499999996" header="0.31496062000000002" footer="0.3149606200000000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DBE94-7344-47C4-976D-3C4D26BA67F0}">
  <dimension ref="A1:R22"/>
  <sheetViews>
    <sheetView workbookViewId="0">
      <selection activeCell="M6" sqref="M6"/>
    </sheetView>
  </sheetViews>
  <sheetFormatPr defaultColWidth="8.85546875" defaultRowHeight="15"/>
  <cols>
    <col min="1" max="1" width="32.42578125" style="35" customWidth="1"/>
    <col min="2" max="3" width="19.7109375" style="35" customWidth="1"/>
    <col min="4" max="4" width="18.140625" style="35" customWidth="1"/>
    <col min="5" max="5" width="18.28515625" style="35" customWidth="1"/>
    <col min="6" max="6" width="9.140625" style="35"/>
    <col min="7" max="9" width="0" style="35" hidden="1" customWidth="1"/>
    <col min="10" max="16384" width="8.85546875" style="35"/>
  </cols>
  <sheetData>
    <row r="1" spans="1:18" ht="50.45" customHeight="1">
      <c r="A1" s="449" t="s">
        <v>457</v>
      </c>
      <c r="B1" s="463"/>
      <c r="C1" s="463"/>
      <c r="D1" s="463"/>
      <c r="E1" s="463"/>
    </row>
    <row r="2" spans="1:18" ht="16.149999999999999">
      <c r="A2" s="435" t="s">
        <v>458</v>
      </c>
      <c r="B2" s="435" t="s">
        <v>117</v>
      </c>
      <c r="C2" s="435"/>
      <c r="D2" s="435" t="s">
        <v>165</v>
      </c>
      <c r="E2" s="435"/>
    </row>
    <row r="3" spans="1:18" ht="21" customHeight="1">
      <c r="A3" s="435"/>
      <c r="B3" s="131" t="s">
        <v>118</v>
      </c>
      <c r="C3" s="367" t="s">
        <v>119</v>
      </c>
      <c r="D3" s="28" t="s">
        <v>118</v>
      </c>
      <c r="E3" s="28" t="s">
        <v>119</v>
      </c>
      <c r="G3" s="56" t="s">
        <v>117</v>
      </c>
      <c r="H3" s="62" t="s">
        <v>118</v>
      </c>
      <c r="I3" s="57" t="s">
        <v>119</v>
      </c>
    </row>
    <row r="4" spans="1:18" ht="16.149999999999999">
      <c r="A4" s="282" t="s">
        <v>117</v>
      </c>
      <c r="B4" s="253">
        <v>5542.9</v>
      </c>
      <c r="C4" s="368">
        <v>10093.5</v>
      </c>
      <c r="D4" s="371">
        <f t="shared" ref="D4:D10" si="0">B4/(C4+B4)*100</f>
        <v>35.448696630938066</v>
      </c>
      <c r="E4" s="371">
        <f t="shared" ref="E4:E10" si="1">C4/(B4+C4)*100</f>
        <v>64.551303369061927</v>
      </c>
      <c r="G4" s="58">
        <f>B4+C4</f>
        <v>15636.4</v>
      </c>
      <c r="H4" s="59">
        <f>B4/G4*100</f>
        <v>35.448696630938066</v>
      </c>
      <c r="I4" s="59">
        <f>C4/G4*100</f>
        <v>64.551303369061927</v>
      </c>
    </row>
    <row r="5" spans="1:18" ht="16.149999999999999">
      <c r="A5" s="283" t="s">
        <v>459</v>
      </c>
      <c r="B5" s="257">
        <v>318.8</v>
      </c>
      <c r="C5" s="369">
        <v>852.6</v>
      </c>
      <c r="D5" s="370">
        <f t="shared" si="0"/>
        <v>27.21529793409595</v>
      </c>
      <c r="E5" s="370">
        <f t="shared" si="1"/>
        <v>72.784702065904042</v>
      </c>
      <c r="G5" s="58">
        <f t="shared" ref="G5:G10" si="2">B5+C5</f>
        <v>1171.4000000000001</v>
      </c>
      <c r="H5" s="59">
        <f t="shared" ref="H5:H10" si="3">B5/G5*100</f>
        <v>27.21529793409595</v>
      </c>
      <c r="I5" s="59">
        <f t="shared" ref="I5:I10" si="4">C5/G5*100</f>
        <v>72.784702065904042</v>
      </c>
    </row>
    <row r="6" spans="1:18" ht="16.149999999999999">
      <c r="A6" s="283" t="s">
        <v>460</v>
      </c>
      <c r="B6" s="257">
        <v>393.4</v>
      </c>
      <c r="C6" s="369">
        <v>771.7</v>
      </c>
      <c r="D6" s="370">
        <f t="shared" si="0"/>
        <v>33.765342030726977</v>
      </c>
      <c r="E6" s="370">
        <f t="shared" si="1"/>
        <v>66.23465796927303</v>
      </c>
      <c r="G6" s="58">
        <f t="shared" si="2"/>
        <v>1165.0999999999999</v>
      </c>
      <c r="H6" s="59">
        <f t="shared" si="3"/>
        <v>33.765342030726977</v>
      </c>
      <c r="I6" s="59">
        <f t="shared" si="4"/>
        <v>66.23465796927303</v>
      </c>
    </row>
    <row r="7" spans="1:18" ht="16.149999999999999">
      <c r="A7" s="283" t="s">
        <v>461</v>
      </c>
      <c r="B7" s="257">
        <v>477.7</v>
      </c>
      <c r="C7" s="369">
        <v>903.9</v>
      </c>
      <c r="D7" s="370">
        <f t="shared" si="0"/>
        <v>34.575854082223515</v>
      </c>
      <c r="E7" s="370">
        <f t="shared" si="1"/>
        <v>65.424145917776485</v>
      </c>
      <c r="G7" s="58">
        <f t="shared" si="2"/>
        <v>1381.6</v>
      </c>
      <c r="H7" s="59">
        <f t="shared" si="3"/>
        <v>34.575854082223515</v>
      </c>
      <c r="I7" s="59">
        <f t="shared" si="4"/>
        <v>65.424145917776485</v>
      </c>
    </row>
    <row r="8" spans="1:18" ht="16.149999999999999">
      <c r="A8" s="283" t="s">
        <v>462</v>
      </c>
      <c r="B8" s="257">
        <v>813.7</v>
      </c>
      <c r="C8" s="369">
        <v>1634.6</v>
      </c>
      <c r="D8" s="370">
        <f t="shared" si="0"/>
        <v>33.235306130784622</v>
      </c>
      <c r="E8" s="370">
        <f t="shared" si="1"/>
        <v>66.764693869215364</v>
      </c>
      <c r="G8" s="58">
        <f t="shared" si="2"/>
        <v>2448.3000000000002</v>
      </c>
      <c r="H8" s="59">
        <f t="shared" si="3"/>
        <v>33.235306130784622</v>
      </c>
      <c r="I8" s="59">
        <f t="shared" si="4"/>
        <v>66.764693869215364</v>
      </c>
    </row>
    <row r="9" spans="1:18" ht="16.149999999999999">
      <c r="A9" s="283">
        <v>2</v>
      </c>
      <c r="B9" s="257">
        <v>3470.4</v>
      </c>
      <c r="C9" s="369">
        <v>5716</v>
      </c>
      <c r="D9" s="370">
        <f t="shared" si="0"/>
        <v>37.777584254985634</v>
      </c>
      <c r="E9" s="370">
        <f t="shared" si="1"/>
        <v>62.222415745014374</v>
      </c>
      <c r="G9" s="58">
        <f t="shared" si="2"/>
        <v>9186.4</v>
      </c>
      <c r="H9" s="59">
        <f t="shared" si="3"/>
        <v>37.777584254985634</v>
      </c>
      <c r="I9" s="59">
        <f t="shared" si="4"/>
        <v>62.222415745014374</v>
      </c>
    </row>
    <row r="10" spans="1:18" ht="16.149999999999999">
      <c r="A10" s="283" t="s">
        <v>463</v>
      </c>
      <c r="B10" s="257">
        <v>68.900000000000006</v>
      </c>
      <c r="C10" s="369">
        <v>214.7</v>
      </c>
      <c r="D10" s="370">
        <f t="shared" si="0"/>
        <v>24.294781382228493</v>
      </c>
      <c r="E10" s="370">
        <f t="shared" si="1"/>
        <v>75.705218617771493</v>
      </c>
      <c r="G10" s="58">
        <f t="shared" si="2"/>
        <v>283.60000000000002</v>
      </c>
      <c r="H10" s="59">
        <f t="shared" si="3"/>
        <v>24.294781382228493</v>
      </c>
      <c r="I10" s="59">
        <f t="shared" si="4"/>
        <v>75.705218617771493</v>
      </c>
    </row>
    <row r="11" spans="1:18" s="22" customFormat="1" ht="13.15">
      <c r="A11" s="93" t="s">
        <v>438</v>
      </c>
      <c r="B11" s="93"/>
      <c r="C11" s="93"/>
      <c r="D11" s="61"/>
      <c r="E11" s="61"/>
    </row>
    <row r="12" spans="1:18" s="22" customFormat="1" ht="13.15">
      <c r="A12" s="93" t="s">
        <v>464</v>
      </c>
      <c r="B12" s="93"/>
      <c r="C12" s="93"/>
      <c r="D12" s="61"/>
      <c r="E12" s="61"/>
    </row>
    <row r="13" spans="1:18" s="22" customFormat="1" ht="34.15" customHeight="1">
      <c r="A13" s="455" t="s">
        <v>465</v>
      </c>
      <c r="B13" s="455"/>
      <c r="C13" s="455"/>
      <c r="D13" s="455"/>
      <c r="E13" s="455"/>
      <c r="F13" s="455"/>
      <c r="G13" s="455"/>
      <c r="H13" s="455"/>
      <c r="I13" s="455"/>
      <c r="J13" s="455"/>
      <c r="K13" s="455"/>
      <c r="L13" s="455"/>
      <c r="M13" s="455"/>
      <c r="N13" s="455"/>
      <c r="O13" s="455"/>
      <c r="P13" s="455"/>
      <c r="Q13" s="264"/>
      <c r="R13" s="264"/>
    </row>
    <row r="14" spans="1:18" s="22" customFormat="1" ht="52.9" customHeight="1">
      <c r="A14" s="592" t="s">
        <v>466</v>
      </c>
      <c r="B14" s="592"/>
      <c r="C14" s="592"/>
      <c r="D14" s="592"/>
      <c r="E14" s="592"/>
      <c r="F14" s="592"/>
      <c r="G14" s="592"/>
      <c r="H14" s="592"/>
      <c r="I14" s="592"/>
      <c r="J14" s="592"/>
      <c r="K14" s="592"/>
      <c r="L14" s="592"/>
      <c r="M14" s="592"/>
      <c r="N14" s="592"/>
      <c r="O14" s="592"/>
      <c r="P14" s="592"/>
    </row>
    <row r="15" spans="1:18" s="22" customFormat="1" ht="13.15">
      <c r="A15" s="93"/>
      <c r="B15" s="93"/>
      <c r="C15" s="93"/>
      <c r="D15" s="61"/>
      <c r="E15" s="61"/>
    </row>
    <row r="16" spans="1:18" s="22" customFormat="1" ht="13.15">
      <c r="A16" s="93"/>
      <c r="B16" s="93"/>
      <c r="C16" s="93"/>
      <c r="D16" s="61"/>
      <c r="E16" s="61"/>
    </row>
    <row r="17" spans="1:5">
      <c r="A17" s="60"/>
      <c r="B17" s="60"/>
      <c r="C17" s="60"/>
      <c r="D17" s="60"/>
      <c r="E17" s="60"/>
    </row>
    <row r="18" spans="1:5">
      <c r="A18" s="60"/>
      <c r="B18" s="60"/>
      <c r="C18" s="60"/>
      <c r="D18" s="60"/>
      <c r="E18" s="60"/>
    </row>
    <row r="19" spans="1:5">
      <c r="A19" s="60"/>
      <c r="B19" s="81"/>
      <c r="C19" s="81"/>
      <c r="D19" s="60"/>
      <c r="E19" s="60"/>
    </row>
    <row r="20" spans="1:5">
      <c r="A20" s="60"/>
      <c r="B20" s="60"/>
      <c r="C20" s="60"/>
      <c r="D20" s="60"/>
      <c r="E20" s="60"/>
    </row>
    <row r="21" spans="1:5">
      <c r="A21" s="60"/>
      <c r="B21" s="60"/>
      <c r="C21" s="60"/>
      <c r="D21" s="60"/>
      <c r="E21" s="60"/>
    </row>
    <row r="22" spans="1:5">
      <c r="A22" s="60"/>
      <c r="B22" s="60"/>
      <c r="C22" s="60"/>
      <c r="D22" s="60"/>
      <c r="E22" s="60"/>
    </row>
  </sheetData>
  <mergeCells count="6">
    <mergeCell ref="A14:P14"/>
    <mergeCell ref="A1:E1"/>
    <mergeCell ref="A2:A3"/>
    <mergeCell ref="B2:C2"/>
    <mergeCell ref="D2:E2"/>
    <mergeCell ref="A13:P13"/>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9"/>
  <sheetViews>
    <sheetView showGridLines="0" zoomScaleNormal="100" workbookViewId="0">
      <selection activeCell="A5" sqref="A5"/>
    </sheetView>
  </sheetViews>
  <sheetFormatPr defaultColWidth="7.7109375" defaultRowHeight="13.15"/>
  <cols>
    <col min="1" max="1" width="20.7109375" style="1" customWidth="1"/>
    <col min="2" max="10" width="13" style="1" customWidth="1"/>
    <col min="11" max="11" width="11.140625" style="1" bestFit="1" customWidth="1"/>
    <col min="12" max="12" width="7.7109375" style="1"/>
    <col min="13" max="13" width="12.28515625" style="1" customWidth="1"/>
    <col min="14" max="18" width="10.140625" style="1" bestFit="1" customWidth="1"/>
    <col min="19" max="19" width="9.140625" style="1" bestFit="1" customWidth="1"/>
    <col min="20" max="20" width="10.140625" style="1" bestFit="1" customWidth="1"/>
    <col min="21" max="21" width="11.140625" style="1" bestFit="1" customWidth="1"/>
    <col min="22" max="16384" width="7.7109375" style="1"/>
  </cols>
  <sheetData>
    <row r="1" spans="1:11" ht="51" customHeight="1">
      <c r="A1" s="397" t="s">
        <v>137</v>
      </c>
      <c r="B1" s="397"/>
      <c r="C1" s="397"/>
      <c r="D1" s="397"/>
      <c r="E1" s="397"/>
      <c r="F1" s="397"/>
      <c r="G1" s="397"/>
      <c r="H1" s="397"/>
      <c r="I1" s="397"/>
      <c r="J1" s="397"/>
      <c r="K1" s="46"/>
    </row>
    <row r="2" spans="1:11" ht="16.149999999999999">
      <c r="A2" s="398" t="s">
        <v>131</v>
      </c>
      <c r="B2" s="398" t="s">
        <v>116</v>
      </c>
      <c r="C2" s="398"/>
      <c r="D2" s="398"/>
      <c r="E2" s="398"/>
      <c r="F2" s="398"/>
      <c r="G2" s="398"/>
      <c r="H2" s="398"/>
      <c r="I2" s="398"/>
      <c r="J2" s="398"/>
      <c r="K2" s="46"/>
    </row>
    <row r="3" spans="1:11" ht="16.149999999999999">
      <c r="A3" s="399"/>
      <c r="B3" s="399" t="s">
        <v>117</v>
      </c>
      <c r="C3" s="399"/>
      <c r="D3" s="399"/>
      <c r="E3" s="399" t="s">
        <v>118</v>
      </c>
      <c r="F3" s="399"/>
      <c r="G3" s="399"/>
      <c r="H3" s="399" t="s">
        <v>119</v>
      </c>
      <c r="I3" s="399"/>
      <c r="J3" s="399"/>
      <c r="K3" s="46"/>
    </row>
    <row r="4" spans="1:11" ht="32.450000000000003">
      <c r="A4" s="399"/>
      <c r="B4" s="323" t="s">
        <v>138</v>
      </c>
      <c r="C4" s="105" t="s">
        <v>139</v>
      </c>
      <c r="D4" s="105" t="s">
        <v>140</v>
      </c>
      <c r="E4" s="323" t="s">
        <v>138</v>
      </c>
      <c r="F4" s="105" t="s">
        <v>139</v>
      </c>
      <c r="G4" s="105" t="s">
        <v>140</v>
      </c>
      <c r="H4" s="323" t="s">
        <v>138</v>
      </c>
      <c r="I4" s="105" t="s">
        <v>139</v>
      </c>
      <c r="J4" s="105" t="s">
        <v>140</v>
      </c>
      <c r="K4" s="46"/>
    </row>
    <row r="5" spans="1:11" ht="16.149999999999999">
      <c r="A5" s="65" t="s">
        <v>117</v>
      </c>
      <c r="B5" s="321">
        <v>94.6</v>
      </c>
      <c r="C5" s="321">
        <v>96.8</v>
      </c>
      <c r="D5" s="321">
        <v>92.9</v>
      </c>
      <c r="E5" s="321">
        <v>94.8</v>
      </c>
      <c r="F5" s="321">
        <v>96.8</v>
      </c>
      <c r="G5" s="321">
        <v>93.3</v>
      </c>
      <c r="H5" s="321">
        <v>94.3</v>
      </c>
      <c r="I5" s="321">
        <v>96.7</v>
      </c>
      <c r="J5" s="321">
        <v>92.5</v>
      </c>
      <c r="K5" s="46"/>
    </row>
    <row r="6" spans="1:11" ht="16.149999999999999">
      <c r="A6" s="111" t="s">
        <v>120</v>
      </c>
      <c r="B6" s="321">
        <v>99.4</v>
      </c>
      <c r="C6" s="321">
        <v>99.4</v>
      </c>
      <c r="D6" s="321">
        <v>99.3</v>
      </c>
      <c r="E6" s="321">
        <v>99.5</v>
      </c>
      <c r="F6" s="321">
        <v>99.4</v>
      </c>
      <c r="G6" s="321">
        <v>99.6</v>
      </c>
      <c r="H6" s="321">
        <v>99.2</v>
      </c>
      <c r="I6" s="321">
        <v>99.5</v>
      </c>
      <c r="J6" s="321">
        <v>99.1</v>
      </c>
      <c r="K6" s="46"/>
    </row>
    <row r="7" spans="1:11" ht="16.149999999999999">
      <c r="A7" s="111" t="s">
        <v>121</v>
      </c>
      <c r="B7" s="321">
        <v>97.5</v>
      </c>
      <c r="C7" s="321">
        <v>98.6</v>
      </c>
      <c r="D7" s="321">
        <v>96.7</v>
      </c>
      <c r="E7" s="321">
        <v>98.2</v>
      </c>
      <c r="F7" s="321">
        <v>99</v>
      </c>
      <c r="G7" s="321">
        <v>97.6</v>
      </c>
      <c r="H7" s="321">
        <v>96.7</v>
      </c>
      <c r="I7" s="321">
        <v>98.2</v>
      </c>
      <c r="J7" s="321">
        <v>95.7</v>
      </c>
      <c r="K7" s="46"/>
    </row>
    <row r="8" spans="1:11" ht="16.149999999999999">
      <c r="A8" s="111" t="s">
        <v>134</v>
      </c>
      <c r="B8" s="321">
        <v>92.4</v>
      </c>
      <c r="C8" s="321">
        <v>96.5</v>
      </c>
      <c r="D8" s="321">
        <v>89</v>
      </c>
      <c r="E8" s="321">
        <v>93.4</v>
      </c>
      <c r="F8" s="321">
        <v>97</v>
      </c>
      <c r="G8" s="321">
        <v>90.4</v>
      </c>
      <c r="H8" s="321">
        <v>91.2</v>
      </c>
      <c r="I8" s="321">
        <v>95.9</v>
      </c>
      <c r="J8" s="321">
        <v>87.4</v>
      </c>
      <c r="K8" s="46"/>
    </row>
    <row r="9" spans="1:11" ht="16.149999999999999">
      <c r="A9" s="111" t="s">
        <v>135</v>
      </c>
      <c r="B9" s="321">
        <v>88.6</v>
      </c>
      <c r="C9" s="321">
        <v>94.4</v>
      </c>
      <c r="D9" s="321">
        <v>83.1</v>
      </c>
      <c r="E9" s="321">
        <v>89.1</v>
      </c>
      <c r="F9" s="321">
        <v>94.6</v>
      </c>
      <c r="G9" s="321">
        <v>83.7</v>
      </c>
      <c r="H9" s="321">
        <v>88.1</v>
      </c>
      <c r="I9" s="321">
        <v>94.2</v>
      </c>
      <c r="J9" s="321">
        <v>82.5</v>
      </c>
      <c r="K9" s="46"/>
    </row>
    <row r="10" spans="1:11" ht="16.149999999999999">
      <c r="A10" s="111" t="s">
        <v>136</v>
      </c>
      <c r="B10" s="321">
        <v>79.599999999999994</v>
      </c>
      <c r="C10" s="321">
        <v>88.1</v>
      </c>
      <c r="D10" s="321">
        <v>69.3</v>
      </c>
      <c r="E10" s="321">
        <v>79.400000000000006</v>
      </c>
      <c r="F10" s="321">
        <v>87.7</v>
      </c>
      <c r="G10" s="321">
        <v>68.8</v>
      </c>
      <c r="H10" s="321">
        <v>80</v>
      </c>
      <c r="I10" s="321">
        <v>88.5</v>
      </c>
      <c r="J10" s="321">
        <v>69.900000000000006</v>
      </c>
      <c r="K10" s="46"/>
    </row>
    <row r="11" spans="1:11" ht="16.149999999999999">
      <c r="A11" s="66" t="s">
        <v>129</v>
      </c>
      <c r="B11" s="67"/>
      <c r="C11" s="67"/>
      <c r="D11" s="67"/>
      <c r="E11" s="68"/>
      <c r="F11" s="69"/>
      <c r="G11" s="69"/>
      <c r="H11" s="115"/>
      <c r="I11" s="115"/>
      <c r="J11" s="115"/>
      <c r="K11" s="46"/>
    </row>
    <row r="12" spans="1:11" ht="16.149999999999999">
      <c r="A12" s="70" t="s">
        <v>141</v>
      </c>
      <c r="B12" s="42"/>
      <c r="C12" s="42"/>
      <c r="D12" s="42"/>
      <c r="E12" s="42"/>
      <c r="F12" s="42"/>
      <c r="G12" s="42"/>
      <c r="H12" s="46"/>
      <c r="I12" s="46"/>
      <c r="J12" s="46"/>
      <c r="K12" s="46"/>
    </row>
    <row r="13" spans="1:11" ht="16.149999999999999">
      <c r="A13" s="46"/>
      <c r="B13" s="46"/>
      <c r="C13" s="46"/>
      <c r="D13" s="46"/>
      <c r="E13" s="46"/>
      <c r="F13" s="46"/>
      <c r="G13" s="46"/>
      <c r="H13" s="46"/>
      <c r="I13" s="46"/>
      <c r="J13" s="46"/>
      <c r="K13" s="46"/>
    </row>
    <row r="22" spans="2:10" ht="22.9">
      <c r="B22" s="5"/>
      <c r="C22" s="5"/>
      <c r="D22" s="5"/>
      <c r="E22" s="5"/>
      <c r="F22" s="5"/>
      <c r="G22" s="5"/>
      <c r="H22" s="5"/>
      <c r="I22" s="5"/>
      <c r="J22" s="5"/>
    </row>
    <row r="23" spans="2:10" ht="22.9">
      <c r="B23" s="5"/>
      <c r="C23" s="5"/>
      <c r="D23" s="5"/>
      <c r="E23" s="5"/>
      <c r="F23" s="5"/>
      <c r="G23" s="5"/>
      <c r="H23" s="5"/>
      <c r="I23" s="5"/>
      <c r="J23" s="5"/>
    </row>
    <row r="24" spans="2:10" ht="22.9">
      <c r="B24" s="5"/>
      <c r="C24" s="5"/>
      <c r="D24" s="5"/>
      <c r="E24" s="5"/>
      <c r="F24" s="5"/>
      <c r="G24" s="5"/>
      <c r="H24" s="5"/>
      <c r="I24" s="5"/>
      <c r="J24" s="5"/>
    </row>
    <row r="25" spans="2:10" ht="22.9">
      <c r="B25" s="5"/>
      <c r="C25" s="5"/>
      <c r="D25" s="5"/>
      <c r="E25" s="5"/>
      <c r="F25" s="5"/>
      <c r="G25" s="5"/>
      <c r="H25" s="5"/>
      <c r="I25" s="5"/>
      <c r="J25" s="5"/>
    </row>
    <row r="26" spans="2:10" ht="22.9">
      <c r="B26" s="5"/>
      <c r="C26" s="5"/>
      <c r="D26" s="5"/>
      <c r="E26" s="5"/>
      <c r="F26" s="5"/>
      <c r="G26" s="5"/>
      <c r="H26" s="5"/>
      <c r="I26" s="5"/>
      <c r="J26" s="5"/>
    </row>
    <row r="27" spans="2:10" ht="22.9">
      <c r="B27" s="5"/>
      <c r="C27" s="5"/>
      <c r="D27" s="5"/>
      <c r="E27" s="5"/>
      <c r="F27" s="5"/>
      <c r="G27" s="5"/>
      <c r="H27" s="5"/>
      <c r="I27" s="5"/>
      <c r="J27" s="5"/>
    </row>
    <row r="28" spans="2:10" ht="22.9">
      <c r="B28" s="5"/>
      <c r="C28" s="5"/>
      <c r="D28" s="5"/>
      <c r="E28" s="5"/>
      <c r="F28" s="5"/>
      <c r="G28" s="5"/>
      <c r="H28" s="5"/>
      <c r="I28" s="5"/>
      <c r="J28" s="5"/>
    </row>
    <row r="29" spans="2:10" ht="22.9">
      <c r="B29" s="5"/>
      <c r="C29" s="5"/>
      <c r="D29" s="5"/>
      <c r="E29" s="5"/>
      <c r="F29" s="5"/>
      <c r="G29" s="5"/>
      <c r="H29" s="5"/>
      <c r="I29" s="5"/>
      <c r="J29" s="5"/>
    </row>
  </sheetData>
  <sheetProtection selectLockedCells="1" selectUnlockedCells="1"/>
  <mergeCells count="6">
    <mergeCell ref="A1:J1"/>
    <mergeCell ref="A2:A4"/>
    <mergeCell ref="B2:J2"/>
    <mergeCell ref="B3:D3"/>
    <mergeCell ref="E3:G3"/>
    <mergeCell ref="H3:J3"/>
  </mergeCells>
  <pageMargins left="0.7" right="0.7" top="0.75" bottom="0.75" header="0.51180555555555551" footer="0.51180555555555551"/>
  <pageSetup firstPageNumber="0" orientation="portrait" horizontalDpi="300" verticalDpi="300"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C6F54-EF9A-4FDD-8091-10A57B619E35}">
  <dimension ref="A1:J24"/>
  <sheetViews>
    <sheetView workbookViewId="0">
      <selection activeCell="O3" sqref="O3"/>
    </sheetView>
  </sheetViews>
  <sheetFormatPr defaultColWidth="8.85546875" defaultRowHeight="16.149999999999999"/>
  <cols>
    <col min="1" max="1" width="27.140625" style="14" customWidth="1"/>
    <col min="2" max="2" width="20.5703125" style="14" customWidth="1"/>
    <col min="3" max="3" width="18.42578125" style="14" customWidth="1"/>
    <col min="4" max="5" width="18.140625" style="14" customWidth="1"/>
    <col min="6" max="6" width="18.42578125" style="14" customWidth="1"/>
    <col min="7" max="7" width="9.140625" style="14"/>
    <col min="8" max="10" width="0" style="14" hidden="1" customWidth="1"/>
    <col min="11" max="16384" width="8.85546875" style="14"/>
  </cols>
  <sheetData>
    <row r="1" spans="1:10" ht="61.5" customHeight="1">
      <c r="A1" s="449" t="s">
        <v>467</v>
      </c>
      <c r="B1" s="449"/>
      <c r="C1" s="449"/>
      <c r="D1" s="449"/>
      <c r="E1" s="449"/>
      <c r="F1" s="449"/>
    </row>
    <row r="2" spans="1:10" ht="15" customHeight="1">
      <c r="A2" s="610" t="s">
        <v>468</v>
      </c>
      <c r="B2" s="435" t="s">
        <v>117</v>
      </c>
      <c r="C2" s="435"/>
      <c r="D2" s="435"/>
      <c r="E2" s="435" t="s">
        <v>165</v>
      </c>
      <c r="F2" s="435"/>
    </row>
    <row r="3" spans="1:10" ht="32.450000000000003">
      <c r="A3" s="611"/>
      <c r="B3" s="131" t="s">
        <v>117</v>
      </c>
      <c r="C3" s="131" t="s">
        <v>118</v>
      </c>
      <c r="D3" s="131" t="s">
        <v>119</v>
      </c>
      <c r="E3" s="131" t="s">
        <v>118</v>
      </c>
      <c r="F3" s="131" t="s">
        <v>119</v>
      </c>
      <c r="H3" s="372" t="s">
        <v>117</v>
      </c>
      <c r="I3" s="261" t="s">
        <v>118</v>
      </c>
      <c r="J3" s="251" t="s">
        <v>119</v>
      </c>
    </row>
    <row r="4" spans="1:10" s="125" customFormat="1">
      <c r="A4" s="141" t="s">
        <v>231</v>
      </c>
      <c r="B4" s="253">
        <f>C4+D4</f>
        <v>92204.5</v>
      </c>
      <c r="C4" s="253">
        <v>47562.5</v>
      </c>
      <c r="D4" s="368">
        <v>44642</v>
      </c>
      <c r="E4" s="371">
        <f t="shared" ref="E4:E9" si="0">C4/(D4+C4)*100</f>
        <v>51.583707953516367</v>
      </c>
      <c r="F4" s="371">
        <f t="shared" ref="F4:F9" si="1">D4/(C4+D4)*100</f>
        <v>48.416292046483633</v>
      </c>
      <c r="H4" s="373">
        <f>C4+D4</f>
        <v>92204.5</v>
      </c>
      <c r="I4" s="374">
        <f>C4/H4*100</f>
        <v>51.583707953516367</v>
      </c>
      <c r="J4" s="374">
        <f>D4/H4*100</f>
        <v>48.416292046483633</v>
      </c>
    </row>
    <row r="5" spans="1:10">
      <c r="A5" s="123" t="s">
        <v>124</v>
      </c>
      <c r="B5" s="366">
        <f t="shared" ref="B5:B9" si="2">C5+D5</f>
        <v>4003</v>
      </c>
      <c r="C5" s="257">
        <v>2217.1</v>
      </c>
      <c r="D5" s="369">
        <v>1785.9</v>
      </c>
      <c r="E5" s="370">
        <f t="shared" si="0"/>
        <v>55.385960529602798</v>
      </c>
      <c r="F5" s="370">
        <f t="shared" si="1"/>
        <v>44.614039470397202</v>
      </c>
      <c r="H5" s="255">
        <f t="shared" ref="H5:H9" si="3">C5+D5</f>
        <v>4003</v>
      </c>
      <c r="I5" s="16">
        <f t="shared" ref="I5:I9" si="4">C5/H5*100</f>
        <v>55.385960529602798</v>
      </c>
      <c r="J5" s="16">
        <f t="shared" ref="J5:J9" si="5">D5/H5*100</f>
        <v>44.614039470397202</v>
      </c>
    </row>
    <row r="6" spans="1:10">
      <c r="A6" s="123" t="s">
        <v>125</v>
      </c>
      <c r="B6" s="366">
        <f t="shared" si="2"/>
        <v>15241.8</v>
      </c>
      <c r="C6" s="257">
        <v>7989.9</v>
      </c>
      <c r="D6" s="369">
        <v>7251.9</v>
      </c>
      <c r="E6" s="370">
        <f t="shared" si="0"/>
        <v>52.420973900720391</v>
      </c>
      <c r="F6" s="370">
        <f t="shared" si="1"/>
        <v>47.579026099279616</v>
      </c>
      <c r="H6" s="255">
        <f t="shared" si="3"/>
        <v>15241.8</v>
      </c>
      <c r="I6" s="16">
        <f t="shared" si="4"/>
        <v>52.420973900720391</v>
      </c>
      <c r="J6" s="16">
        <f t="shared" si="5"/>
        <v>47.579026099279616</v>
      </c>
    </row>
    <row r="7" spans="1:10">
      <c r="A7" s="123" t="s">
        <v>126</v>
      </c>
      <c r="B7" s="366">
        <f t="shared" si="2"/>
        <v>42053.1</v>
      </c>
      <c r="C7" s="257">
        <v>20474.099999999999</v>
      </c>
      <c r="D7" s="369">
        <v>21579</v>
      </c>
      <c r="E7" s="370">
        <f t="shared" si="0"/>
        <v>48.68630374455153</v>
      </c>
      <c r="F7" s="370">
        <f t="shared" si="1"/>
        <v>51.31369625544847</v>
      </c>
      <c r="H7" s="255">
        <f t="shared" si="3"/>
        <v>42053.1</v>
      </c>
      <c r="I7" s="16">
        <f t="shared" si="4"/>
        <v>48.68630374455153</v>
      </c>
      <c r="J7" s="16">
        <f t="shared" si="5"/>
        <v>51.31369625544847</v>
      </c>
    </row>
    <row r="8" spans="1:10">
      <c r="A8" s="123" t="s">
        <v>127</v>
      </c>
      <c r="B8" s="366">
        <f t="shared" si="2"/>
        <v>14875.599999999999</v>
      </c>
      <c r="C8" s="257">
        <v>7994.4</v>
      </c>
      <c r="D8" s="369">
        <v>6881.2</v>
      </c>
      <c r="E8" s="370">
        <f t="shared" si="0"/>
        <v>53.741697813869692</v>
      </c>
      <c r="F8" s="370">
        <f t="shared" si="1"/>
        <v>46.258302186130315</v>
      </c>
      <c r="H8" s="255">
        <f t="shared" si="3"/>
        <v>14875.599999999999</v>
      </c>
      <c r="I8" s="16">
        <f t="shared" si="4"/>
        <v>53.741697813869692</v>
      </c>
      <c r="J8" s="16">
        <f t="shared" si="5"/>
        <v>46.258302186130315</v>
      </c>
    </row>
    <row r="9" spans="1:10">
      <c r="A9" s="123" t="s">
        <v>128</v>
      </c>
      <c r="B9" s="366">
        <f t="shared" si="2"/>
        <v>16032.2</v>
      </c>
      <c r="C9" s="257">
        <v>8888</v>
      </c>
      <c r="D9" s="369">
        <v>7144.2</v>
      </c>
      <c r="E9" s="370">
        <f t="shared" si="0"/>
        <v>55.438430159304396</v>
      </c>
      <c r="F9" s="370">
        <f t="shared" si="1"/>
        <v>44.561569840695597</v>
      </c>
      <c r="H9" s="255">
        <f t="shared" si="3"/>
        <v>16032.2</v>
      </c>
      <c r="I9" s="16">
        <f t="shared" si="4"/>
        <v>55.438430159304396</v>
      </c>
      <c r="J9" s="16">
        <f t="shared" si="5"/>
        <v>44.561569840695597</v>
      </c>
    </row>
    <row r="10" spans="1:10" s="21" customFormat="1" ht="12.6">
      <c r="A10" s="93" t="s">
        <v>438</v>
      </c>
      <c r="B10" s="93"/>
      <c r="C10" s="93"/>
      <c r="D10" s="93"/>
      <c r="E10" s="132"/>
      <c r="F10" s="132"/>
    </row>
    <row r="11" spans="1:10" s="21" customFormat="1" ht="12.6">
      <c r="A11" s="93" t="s">
        <v>469</v>
      </c>
      <c r="B11" s="93"/>
      <c r="C11" s="93"/>
      <c r="D11" s="93"/>
      <c r="E11" s="132"/>
      <c r="F11" s="132"/>
    </row>
    <row r="12" spans="1:10" s="21" customFormat="1" ht="12.6">
      <c r="A12" s="93" t="s">
        <v>470</v>
      </c>
      <c r="B12" s="93"/>
      <c r="C12" s="93"/>
      <c r="D12" s="93"/>
      <c r="E12" s="132"/>
      <c r="F12" s="132"/>
    </row>
    <row r="13" spans="1:10" s="21" customFormat="1" ht="12.6">
      <c r="A13" s="93" t="s">
        <v>471</v>
      </c>
      <c r="B13" s="93"/>
      <c r="C13" s="93"/>
      <c r="D13" s="93"/>
      <c r="E13" s="132"/>
      <c r="F13" s="132"/>
    </row>
    <row r="14" spans="1:10" s="21" customFormat="1" ht="12.6">
      <c r="A14" s="93" t="s">
        <v>472</v>
      </c>
      <c r="B14" s="93"/>
      <c r="C14" s="93"/>
      <c r="D14" s="93"/>
      <c r="E14" s="132"/>
      <c r="F14" s="132"/>
    </row>
    <row r="15" spans="1:10" s="21" customFormat="1" ht="12.6">
      <c r="A15" s="93" t="s">
        <v>473</v>
      </c>
      <c r="B15" s="93"/>
      <c r="C15" s="93"/>
      <c r="D15" s="93"/>
      <c r="E15" s="132"/>
      <c r="F15" s="132"/>
    </row>
    <row r="16" spans="1:10" s="21" customFormat="1" ht="12.6">
      <c r="A16" s="132"/>
      <c r="B16" s="132"/>
      <c r="C16" s="132"/>
      <c r="D16" s="132"/>
      <c r="E16" s="132"/>
      <c r="F16" s="132"/>
    </row>
    <row r="17" spans="1:6">
      <c r="A17" s="259"/>
      <c r="B17" s="259"/>
      <c r="C17" s="259"/>
      <c r="D17" s="259"/>
      <c r="E17" s="259"/>
      <c r="F17" s="259"/>
    </row>
    <row r="18" spans="1:6">
      <c r="A18" s="259"/>
      <c r="B18" s="259"/>
      <c r="C18" s="375"/>
      <c r="D18" s="375"/>
      <c r="E18" s="259"/>
      <c r="F18" s="259"/>
    </row>
    <row r="19" spans="1:6">
      <c r="A19" s="259"/>
      <c r="B19" s="259"/>
      <c r="C19" s="259"/>
      <c r="D19" s="259"/>
      <c r="E19" s="259"/>
      <c r="F19" s="259"/>
    </row>
    <row r="20" spans="1:6">
      <c r="A20" s="259"/>
      <c r="B20" s="259"/>
      <c r="C20" s="259"/>
      <c r="D20" s="259"/>
      <c r="E20" s="259"/>
      <c r="F20" s="259"/>
    </row>
    <row r="21" spans="1:6">
      <c r="A21" s="259"/>
      <c r="B21" s="259"/>
      <c r="C21" s="259"/>
      <c r="D21" s="259"/>
      <c r="E21" s="259"/>
      <c r="F21" s="259"/>
    </row>
    <row r="22" spans="1:6">
      <c r="A22" s="259"/>
      <c r="B22" s="259"/>
      <c r="C22" s="259"/>
      <c r="D22" s="259"/>
      <c r="E22" s="259"/>
      <c r="F22" s="259"/>
    </row>
    <row r="23" spans="1:6">
      <c r="A23" s="259"/>
      <c r="B23" s="259"/>
      <c r="C23" s="259"/>
      <c r="D23" s="259"/>
      <c r="E23" s="259"/>
      <c r="F23" s="259"/>
    </row>
    <row r="24" spans="1:6">
      <c r="A24" s="259"/>
      <c r="B24" s="259"/>
      <c r="C24" s="259"/>
      <c r="D24" s="259"/>
      <c r="E24" s="259"/>
      <c r="F24" s="259"/>
    </row>
  </sheetData>
  <mergeCells count="4">
    <mergeCell ref="A1:F1"/>
    <mergeCell ref="A2:A3"/>
    <mergeCell ref="E2:F2"/>
    <mergeCell ref="B2:D2"/>
  </mergeCells>
  <pageMargins left="0.511811024" right="0.511811024" top="0.78740157499999996" bottom="0.78740157499999996" header="0.31496062000000002" footer="0.3149606200000000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7B4AF-89C9-4582-95CB-FB6140D54335}">
  <dimension ref="A1:S52"/>
  <sheetViews>
    <sheetView topLeftCell="A28" zoomScale="90" zoomScaleNormal="90" workbookViewId="0">
      <selection activeCell="E52" sqref="E52"/>
    </sheetView>
  </sheetViews>
  <sheetFormatPr defaultColWidth="8.85546875" defaultRowHeight="12.6"/>
  <cols>
    <col min="1" max="1" width="55.7109375" style="42" customWidth="1"/>
    <col min="2" max="3" width="15.140625" style="42" customWidth="1"/>
    <col min="4" max="4" width="9.85546875" style="42" customWidth="1"/>
    <col min="5" max="5" width="11.5703125" style="42" customWidth="1"/>
    <col min="6" max="7" width="9.85546875" style="42" customWidth="1"/>
    <col min="8" max="8" width="10.5703125" style="42" customWidth="1"/>
    <col min="9" max="9" width="15.28515625" style="42" customWidth="1"/>
    <col min="10" max="12" width="10.140625" style="42" customWidth="1"/>
    <col min="13" max="13" width="13.85546875" style="42" customWidth="1"/>
    <col min="14" max="14" width="10.140625" style="42" customWidth="1"/>
    <col min="15" max="15" width="11.85546875" style="42" customWidth="1"/>
    <col min="16" max="19" width="10.140625" style="42" customWidth="1"/>
    <col min="20" max="16384" width="8.85546875" style="42"/>
  </cols>
  <sheetData>
    <row r="1" spans="1:19" ht="16.149999999999999" hidden="1">
      <c r="A1" s="171" t="s">
        <v>247</v>
      </c>
    </row>
    <row r="2" spans="1:19" hidden="1"/>
    <row r="3" spans="1:19" s="46" customFormat="1" ht="16.149999999999999" hidden="1">
      <c r="A3" s="247" t="s">
        <v>474</v>
      </c>
      <c r="B3" s="247"/>
      <c r="C3" s="247"/>
      <c r="D3" s="247"/>
      <c r="E3" s="247"/>
      <c r="F3" s="247"/>
      <c r="G3" s="247"/>
      <c r="H3" s="247"/>
      <c r="I3" s="247"/>
      <c r="J3" s="247"/>
      <c r="K3" s="247"/>
      <c r="L3" s="247"/>
      <c r="M3" s="247"/>
      <c r="N3" s="247"/>
      <c r="O3" s="247"/>
      <c r="P3" s="247"/>
      <c r="Q3" s="247"/>
      <c r="R3" s="247"/>
      <c r="S3" s="247"/>
    </row>
    <row r="4" spans="1:19" s="46" customFormat="1" ht="16.149999999999999" hidden="1">
      <c r="A4" s="570" t="s">
        <v>429</v>
      </c>
      <c r="B4" s="612" t="s">
        <v>117</v>
      </c>
      <c r="C4" s="613"/>
      <c r="D4" s="613"/>
      <c r="E4" s="613"/>
      <c r="F4" s="613"/>
      <c r="G4" s="613"/>
      <c r="H4" s="614" t="s">
        <v>118</v>
      </c>
      <c r="I4" s="614"/>
      <c r="J4" s="614"/>
      <c r="K4" s="614"/>
      <c r="L4" s="614"/>
      <c r="M4" s="614"/>
      <c r="N4" s="614" t="s">
        <v>119</v>
      </c>
      <c r="O4" s="614"/>
      <c r="P4" s="614"/>
      <c r="Q4" s="614"/>
      <c r="R4" s="614"/>
      <c r="S4" s="614"/>
    </row>
    <row r="5" spans="1:19" s="46" customFormat="1" ht="64.900000000000006" hidden="1">
      <c r="A5" s="572"/>
      <c r="B5" s="266" t="s">
        <v>475</v>
      </c>
      <c r="C5" s="266" t="s">
        <v>139</v>
      </c>
      <c r="D5" s="266" t="s">
        <v>476</v>
      </c>
      <c r="E5" s="266" t="s">
        <v>477</v>
      </c>
      <c r="F5" s="266" t="s">
        <v>478</v>
      </c>
      <c r="G5" s="266" t="s">
        <v>479</v>
      </c>
      <c r="H5" s="266" t="s">
        <v>475</v>
      </c>
      <c r="I5" s="266" t="s">
        <v>139</v>
      </c>
      <c r="J5" s="266" t="s">
        <v>476</v>
      </c>
      <c r="K5" s="266" t="s">
        <v>477</v>
      </c>
      <c r="L5" s="266" t="s">
        <v>478</v>
      </c>
      <c r="M5" s="266" t="s">
        <v>479</v>
      </c>
      <c r="N5" s="266" t="s">
        <v>475</v>
      </c>
      <c r="O5" s="266" t="s">
        <v>139</v>
      </c>
      <c r="P5" s="266" t="s">
        <v>476</v>
      </c>
      <c r="Q5" s="266" t="s">
        <v>477</v>
      </c>
      <c r="R5" s="266" t="s">
        <v>478</v>
      </c>
      <c r="S5" s="266" t="s">
        <v>479</v>
      </c>
    </row>
    <row r="6" spans="1:19" s="46" customFormat="1" ht="16.149999999999999" hidden="1">
      <c r="A6" s="267" t="s">
        <v>480</v>
      </c>
      <c r="B6" s="235">
        <f t="shared" ref="B6:O6" si="0">SUM(B7:B13)</f>
        <v>1135.5999999999999</v>
      </c>
      <c r="C6" s="235">
        <f t="shared" si="0"/>
        <v>43097.7</v>
      </c>
      <c r="D6" s="235">
        <f t="shared" si="0"/>
        <v>243.20000000000002</v>
      </c>
      <c r="E6" s="235">
        <f t="shared" si="0"/>
        <v>16396.7</v>
      </c>
      <c r="F6" s="235">
        <f t="shared" si="0"/>
        <v>4813.2</v>
      </c>
      <c r="G6" s="235">
        <f t="shared" si="0"/>
        <v>5160.4000000000005</v>
      </c>
      <c r="H6" s="235">
        <f t="shared" si="0"/>
        <v>606.5</v>
      </c>
      <c r="I6" s="218">
        <f t="shared" si="0"/>
        <v>22425.200000000001</v>
      </c>
      <c r="J6" s="218">
        <f t="shared" si="0"/>
        <v>119.39999999999999</v>
      </c>
      <c r="K6" s="218">
        <f t="shared" si="0"/>
        <v>8699.9</v>
      </c>
      <c r="L6" s="218">
        <f t="shared" si="0"/>
        <v>2704.5</v>
      </c>
      <c r="M6" s="235">
        <f t="shared" si="0"/>
        <v>2030</v>
      </c>
      <c r="N6" s="235">
        <f t="shared" si="0"/>
        <v>529.1</v>
      </c>
      <c r="O6" s="235">
        <f t="shared" si="0"/>
        <v>20672.499999999996</v>
      </c>
      <c r="P6" s="235">
        <f t="shared" ref="P6:S6" si="1">SUM(P7:P13)</f>
        <v>123.79999999999998</v>
      </c>
      <c r="Q6" s="235">
        <f t="shared" si="1"/>
        <v>7696.7999999999993</v>
      </c>
      <c r="R6" s="235">
        <f t="shared" si="1"/>
        <v>2108.6999999999998</v>
      </c>
      <c r="S6" s="235">
        <f t="shared" si="1"/>
        <v>3130.4</v>
      </c>
    </row>
    <row r="7" spans="1:19" s="46" customFormat="1" ht="16.149999999999999" hidden="1">
      <c r="A7" s="89" t="s">
        <v>431</v>
      </c>
      <c r="B7" s="268">
        <v>484.79999999999995</v>
      </c>
      <c r="C7" s="268">
        <v>17789</v>
      </c>
      <c r="D7" s="268">
        <v>99.8</v>
      </c>
      <c r="E7" s="268">
        <v>8432.0999999999985</v>
      </c>
      <c r="F7" s="268">
        <v>2719.7</v>
      </c>
      <c r="G7" s="268">
        <v>1095.9000000000001</v>
      </c>
      <c r="H7" s="268">
        <v>302.7</v>
      </c>
      <c r="I7" s="231">
        <v>10707.2</v>
      </c>
      <c r="J7" s="231">
        <v>55.9</v>
      </c>
      <c r="K7" s="231">
        <v>4988.3999999999996</v>
      </c>
      <c r="L7" s="231">
        <v>1657.2</v>
      </c>
      <c r="M7" s="231">
        <v>609.29999999999995</v>
      </c>
      <c r="N7" s="231">
        <v>182.1</v>
      </c>
      <c r="O7" s="231">
        <v>7081.8</v>
      </c>
      <c r="P7" s="231">
        <v>43.9</v>
      </c>
      <c r="Q7" s="231">
        <v>3443.7</v>
      </c>
      <c r="R7" s="231">
        <v>1062.5</v>
      </c>
      <c r="S7" s="231">
        <v>486.6</v>
      </c>
    </row>
    <row r="8" spans="1:19" s="46" customFormat="1" ht="16.149999999999999" hidden="1">
      <c r="A8" s="89" t="s">
        <v>432</v>
      </c>
      <c r="B8" s="268">
        <v>60.5</v>
      </c>
      <c r="C8" s="268">
        <v>2478.1999999999998</v>
      </c>
      <c r="D8" s="268">
        <v>16.399999999999999</v>
      </c>
      <c r="E8" s="268">
        <v>1133.1999999999998</v>
      </c>
      <c r="F8" s="268">
        <v>383.5</v>
      </c>
      <c r="G8" s="268">
        <v>219.2</v>
      </c>
      <c r="H8" s="268">
        <v>28.9</v>
      </c>
      <c r="I8" s="231">
        <v>1337.7</v>
      </c>
      <c r="J8" s="231">
        <v>8</v>
      </c>
      <c r="K8" s="231">
        <v>581.4</v>
      </c>
      <c r="L8" s="231">
        <v>209.5</v>
      </c>
      <c r="M8" s="231">
        <v>114.5</v>
      </c>
      <c r="N8" s="231">
        <v>31.6</v>
      </c>
      <c r="O8" s="231">
        <v>1140.5</v>
      </c>
      <c r="P8" s="231">
        <v>8.4</v>
      </c>
      <c r="Q8" s="231">
        <v>551.79999999999995</v>
      </c>
      <c r="R8" s="231">
        <v>174</v>
      </c>
      <c r="S8" s="231">
        <v>104.7</v>
      </c>
    </row>
    <row r="9" spans="1:19" s="46" customFormat="1" ht="16.149999999999999" hidden="1">
      <c r="A9" s="89" t="s">
        <v>433</v>
      </c>
      <c r="B9" s="268">
        <v>82.1</v>
      </c>
      <c r="C9" s="268">
        <v>3478.3999999999996</v>
      </c>
      <c r="D9" s="268">
        <v>25.3</v>
      </c>
      <c r="E9" s="268">
        <v>1526.1</v>
      </c>
      <c r="F9" s="268">
        <v>485.8</v>
      </c>
      <c r="G9" s="268">
        <v>453.3</v>
      </c>
      <c r="H9" s="268">
        <v>40.9</v>
      </c>
      <c r="I9" s="231">
        <v>1805.6</v>
      </c>
      <c r="J9" s="231">
        <v>8</v>
      </c>
      <c r="K9" s="231">
        <v>777.9</v>
      </c>
      <c r="L9" s="231">
        <v>246.5</v>
      </c>
      <c r="M9" s="231">
        <v>220.4</v>
      </c>
      <c r="N9" s="231">
        <v>41.2</v>
      </c>
      <c r="O9" s="231">
        <v>1672.8</v>
      </c>
      <c r="P9" s="231">
        <v>17.3</v>
      </c>
      <c r="Q9" s="231">
        <v>748.2</v>
      </c>
      <c r="R9" s="231">
        <v>239.3</v>
      </c>
      <c r="S9" s="231">
        <v>232.9</v>
      </c>
    </row>
    <row r="10" spans="1:19" s="46" customFormat="1" ht="16.149999999999999" hidden="1">
      <c r="A10" s="89" t="s">
        <v>434</v>
      </c>
      <c r="B10" s="268">
        <v>27.400000000000002</v>
      </c>
      <c r="C10" s="268">
        <v>1176.3</v>
      </c>
      <c r="D10" s="268">
        <v>4.9000000000000004</v>
      </c>
      <c r="E10" s="268">
        <v>428.2</v>
      </c>
      <c r="F10" s="268">
        <v>109</v>
      </c>
      <c r="G10" s="268">
        <v>239.5</v>
      </c>
      <c r="H10" s="268">
        <v>19.100000000000001</v>
      </c>
      <c r="I10" s="231">
        <v>691</v>
      </c>
      <c r="J10" s="231">
        <v>1.8</v>
      </c>
      <c r="K10" s="231">
        <v>212.5</v>
      </c>
      <c r="L10" s="231">
        <v>48</v>
      </c>
      <c r="M10" s="231">
        <v>124.6</v>
      </c>
      <c r="N10" s="231">
        <v>8.3000000000000007</v>
      </c>
      <c r="O10" s="231">
        <v>485.3</v>
      </c>
      <c r="P10" s="231">
        <v>3.1</v>
      </c>
      <c r="Q10" s="231">
        <v>215.7</v>
      </c>
      <c r="R10" s="231">
        <v>61</v>
      </c>
      <c r="S10" s="231">
        <v>114.9</v>
      </c>
    </row>
    <row r="11" spans="1:19" s="46" customFormat="1" ht="16.149999999999999" hidden="1">
      <c r="A11" s="89" t="s">
        <v>481</v>
      </c>
      <c r="B11" s="268">
        <v>267.8</v>
      </c>
      <c r="C11" s="268">
        <v>10986.2</v>
      </c>
      <c r="D11" s="268">
        <v>38.9</v>
      </c>
      <c r="E11" s="268">
        <v>1607.6000000000001</v>
      </c>
      <c r="F11" s="268">
        <v>244.1</v>
      </c>
      <c r="G11" s="268">
        <v>2460.6000000000004</v>
      </c>
      <c r="H11" s="268">
        <v>108.9</v>
      </c>
      <c r="I11" s="231">
        <v>4228.3999999999996</v>
      </c>
      <c r="J11" s="231">
        <v>14.1</v>
      </c>
      <c r="K11" s="231">
        <v>467.2</v>
      </c>
      <c r="L11" s="231">
        <v>75.400000000000006</v>
      </c>
      <c r="M11" s="231">
        <v>649.70000000000005</v>
      </c>
      <c r="N11" s="231">
        <v>158.9</v>
      </c>
      <c r="O11" s="231">
        <v>6757.8</v>
      </c>
      <c r="P11" s="231">
        <v>24.8</v>
      </c>
      <c r="Q11" s="231">
        <v>1140.4000000000001</v>
      </c>
      <c r="R11" s="231">
        <v>168.7</v>
      </c>
      <c r="S11" s="231">
        <v>1810.9</v>
      </c>
    </row>
    <row r="12" spans="1:19" s="46" customFormat="1" ht="16.149999999999999" hidden="1">
      <c r="A12" s="89" t="s">
        <v>482</v>
      </c>
      <c r="B12" s="268">
        <v>164.2</v>
      </c>
      <c r="C12" s="268">
        <v>5336.6</v>
      </c>
      <c r="D12" s="268">
        <v>22.3</v>
      </c>
      <c r="E12" s="268">
        <v>2395.1999999999998</v>
      </c>
      <c r="F12" s="268">
        <v>642.79999999999995</v>
      </c>
      <c r="G12" s="268">
        <v>469.3</v>
      </c>
      <c r="H12" s="268">
        <v>85.7</v>
      </c>
      <c r="I12" s="231">
        <v>2727.8</v>
      </c>
      <c r="J12" s="231">
        <v>9.3000000000000007</v>
      </c>
      <c r="K12" s="231">
        <v>1228.9000000000001</v>
      </c>
      <c r="L12" s="231">
        <v>347.5</v>
      </c>
      <c r="M12" s="231">
        <v>202</v>
      </c>
      <c r="N12" s="231">
        <v>78.5</v>
      </c>
      <c r="O12" s="231">
        <v>2608.8000000000002</v>
      </c>
      <c r="P12" s="231">
        <v>13</v>
      </c>
      <c r="Q12" s="231">
        <v>1166.3</v>
      </c>
      <c r="R12" s="231">
        <v>295.3</v>
      </c>
      <c r="S12" s="231">
        <v>267.3</v>
      </c>
    </row>
    <row r="13" spans="1:19" s="46" customFormat="1" ht="16.149999999999999" hidden="1">
      <c r="A13" s="89" t="s">
        <v>437</v>
      </c>
      <c r="B13" s="268">
        <v>48.8</v>
      </c>
      <c r="C13" s="268">
        <v>1853</v>
      </c>
      <c r="D13" s="268">
        <v>35.6</v>
      </c>
      <c r="E13" s="268">
        <v>874.3</v>
      </c>
      <c r="F13" s="268">
        <v>228.3</v>
      </c>
      <c r="G13" s="268">
        <v>222.6</v>
      </c>
      <c r="H13" s="268">
        <v>20.3</v>
      </c>
      <c r="I13" s="231">
        <v>927.5</v>
      </c>
      <c r="J13" s="231">
        <v>22.3</v>
      </c>
      <c r="K13" s="231">
        <v>443.6</v>
      </c>
      <c r="L13" s="231">
        <v>120.4</v>
      </c>
      <c r="M13" s="231">
        <v>109.5</v>
      </c>
      <c r="N13" s="231">
        <v>28.5</v>
      </c>
      <c r="O13" s="231">
        <v>925.5</v>
      </c>
      <c r="P13" s="231">
        <v>13.3</v>
      </c>
      <c r="Q13" s="231">
        <v>430.7</v>
      </c>
      <c r="R13" s="231">
        <v>107.9</v>
      </c>
      <c r="S13" s="231">
        <v>113.1</v>
      </c>
    </row>
    <row r="14" spans="1:19" hidden="1">
      <c r="A14" s="93" t="s">
        <v>438</v>
      </c>
    </row>
    <row r="15" spans="1:19" hidden="1">
      <c r="A15" s="93" t="s">
        <v>439</v>
      </c>
      <c r="B15" s="93"/>
    </row>
    <row r="16" spans="1:19" hidden="1">
      <c r="A16" s="274" t="s">
        <v>440</v>
      </c>
    </row>
    <row r="17" spans="1:14" hidden="1">
      <c r="A17" s="93" t="s">
        <v>441</v>
      </c>
    </row>
    <row r="18" spans="1:14" hidden="1">
      <c r="A18" s="93" t="s">
        <v>483</v>
      </c>
    </row>
    <row r="19" spans="1:14" hidden="1">
      <c r="A19" s="93" t="s">
        <v>443</v>
      </c>
    </row>
    <row r="20" spans="1:14" hidden="1">
      <c r="A20" s="93" t="s">
        <v>444</v>
      </c>
    </row>
    <row r="21" spans="1:14" hidden="1"/>
    <row r="22" spans="1:14" hidden="1"/>
    <row r="24" spans="1:14" ht="13.9">
      <c r="A24" s="136" t="s">
        <v>484</v>
      </c>
    </row>
    <row r="28" spans="1:14" ht="37.9" customHeight="1">
      <c r="A28" s="615" t="s">
        <v>485</v>
      </c>
      <c r="B28" s="615"/>
      <c r="C28" s="615"/>
      <c r="D28" s="615"/>
      <c r="E28" s="615"/>
      <c r="F28" s="615"/>
      <c r="G28" s="615"/>
      <c r="H28" s="615"/>
      <c r="I28" s="615"/>
      <c r="J28" s="615"/>
      <c r="K28" s="615"/>
      <c r="L28" s="615"/>
      <c r="M28" s="615"/>
      <c r="N28" s="615"/>
    </row>
    <row r="29" spans="1:14" s="181" customFormat="1" ht="16.149999999999999">
      <c r="A29" s="618" t="s">
        <v>429</v>
      </c>
      <c r="B29" s="617" t="s">
        <v>117</v>
      </c>
      <c r="C29" s="616" t="s">
        <v>118</v>
      </c>
      <c r="D29" s="616"/>
      <c r="E29" s="616"/>
      <c r="F29" s="616"/>
      <c r="G29" s="616"/>
      <c r="H29" s="616"/>
      <c r="I29" s="616" t="s">
        <v>119</v>
      </c>
      <c r="J29" s="616"/>
      <c r="K29" s="616"/>
      <c r="L29" s="616"/>
      <c r="M29" s="616"/>
      <c r="N29" s="616"/>
    </row>
    <row r="30" spans="1:14" s="181" customFormat="1" ht="16.149999999999999">
      <c r="A30" s="618"/>
      <c r="B30" s="617"/>
      <c r="C30" s="617" t="s">
        <v>117</v>
      </c>
      <c r="D30" s="617" t="s">
        <v>165</v>
      </c>
      <c r="E30" s="617"/>
      <c r="F30" s="617"/>
      <c r="G30" s="617"/>
      <c r="H30" s="617"/>
      <c r="I30" s="617" t="s">
        <v>117</v>
      </c>
      <c r="J30" s="617" t="s">
        <v>165</v>
      </c>
      <c r="K30" s="617"/>
      <c r="L30" s="617"/>
      <c r="M30" s="617"/>
      <c r="N30" s="617"/>
    </row>
    <row r="31" spans="1:14" s="181" customFormat="1" ht="64.900000000000006">
      <c r="A31" s="618"/>
      <c r="B31" s="617"/>
      <c r="C31" s="617"/>
      <c r="D31" s="269" t="s">
        <v>139</v>
      </c>
      <c r="E31" s="276" t="s">
        <v>478</v>
      </c>
      <c r="F31" s="269" t="s">
        <v>486</v>
      </c>
      <c r="G31" s="269" t="s">
        <v>321</v>
      </c>
      <c r="H31" s="276" t="s">
        <v>479</v>
      </c>
      <c r="I31" s="617"/>
      <c r="J31" s="269" t="s">
        <v>139</v>
      </c>
      <c r="K31" s="276" t="s">
        <v>478</v>
      </c>
      <c r="L31" s="269" t="s">
        <v>486</v>
      </c>
      <c r="M31" s="269" t="s">
        <v>321</v>
      </c>
      <c r="N31" s="276" t="s">
        <v>479</v>
      </c>
    </row>
    <row r="32" spans="1:14" s="190" customFormat="1" ht="16.149999999999999">
      <c r="A32" s="271" t="s">
        <v>430</v>
      </c>
      <c r="B32" s="362">
        <f t="shared" ref="B32:B39" si="2">SUM(B6:G6)</f>
        <v>70846.799999999988</v>
      </c>
      <c r="C32" s="362">
        <f>SUM(H6:M6)</f>
        <v>36585.5</v>
      </c>
      <c r="D32" s="71">
        <f t="shared" ref="D32:D39" si="3">I6/C32*100</f>
        <v>61.295321917152968</v>
      </c>
      <c r="E32" s="71">
        <f t="shared" ref="E32:E39" si="4">L6/C32*100</f>
        <v>7.392272894999385</v>
      </c>
      <c r="F32" s="71">
        <f t="shared" ref="F32:F39" si="5">K6/C32*100</f>
        <v>23.779639474655259</v>
      </c>
      <c r="G32" s="71">
        <f t="shared" ref="G32:G39" si="6">(J6+H6)/C32*100</f>
        <v>1.9841193915622308</v>
      </c>
      <c r="H32" s="71">
        <f t="shared" ref="H32:H39" si="7">M6/C32*100</f>
        <v>5.5486463216301543</v>
      </c>
      <c r="I32" s="362">
        <f t="shared" ref="I32:I39" si="8">SUM(N6:S6)</f>
        <v>34261.299999999996</v>
      </c>
      <c r="J32" s="71">
        <f t="shared" ref="J32:J39" si="9">O6/I32*100</f>
        <v>60.337757177923777</v>
      </c>
      <c r="K32" s="71">
        <f t="shared" ref="K32:K39" si="10">R6/I32*100</f>
        <v>6.1547577003791449</v>
      </c>
      <c r="L32" s="71">
        <f t="shared" ref="L32:L39" si="11">Q6/I32*100</f>
        <v>22.464996949911416</v>
      </c>
      <c r="M32" s="71">
        <f t="shared" ref="M32:M39" si="12">(P6+N6)/I32*100</f>
        <v>1.9056486473076037</v>
      </c>
      <c r="N32" s="71">
        <f t="shared" ref="N32:N39" si="13">S6/I32*100</f>
        <v>9.1368395244780558</v>
      </c>
    </row>
    <row r="33" spans="1:14" ht="16.149999999999999">
      <c r="A33" s="272" t="s">
        <v>431</v>
      </c>
      <c r="B33" s="363">
        <f t="shared" si="2"/>
        <v>30621.3</v>
      </c>
      <c r="C33" s="363">
        <f t="shared" ref="C33:C39" si="14">SUM(H7:M7)</f>
        <v>18320.7</v>
      </c>
      <c r="D33" s="113">
        <f t="shared" si="3"/>
        <v>58.443181756155603</v>
      </c>
      <c r="E33" s="113">
        <f t="shared" si="4"/>
        <v>9.0455059031587215</v>
      </c>
      <c r="F33" s="113">
        <f t="shared" si="5"/>
        <v>27.22821726244084</v>
      </c>
      <c r="G33" s="113">
        <f t="shared" si="6"/>
        <v>1.9573487912579755</v>
      </c>
      <c r="H33" s="113">
        <f t="shared" si="7"/>
        <v>3.3257462869868504</v>
      </c>
      <c r="I33" s="363">
        <f t="shared" si="8"/>
        <v>12300.6</v>
      </c>
      <c r="J33" s="113">
        <f t="shared" si="9"/>
        <v>57.572801326764548</v>
      </c>
      <c r="K33" s="113">
        <f t="shared" si="10"/>
        <v>8.6377900265027723</v>
      </c>
      <c r="L33" s="113">
        <f t="shared" si="11"/>
        <v>27.996195307545975</v>
      </c>
      <c r="M33" s="113">
        <f t="shared" si="12"/>
        <v>1.8373087491667071</v>
      </c>
      <c r="N33" s="113">
        <f t="shared" si="13"/>
        <v>3.9559045900199994</v>
      </c>
    </row>
    <row r="34" spans="1:14" ht="16.149999999999999">
      <c r="A34" s="272" t="s">
        <v>432</v>
      </c>
      <c r="B34" s="363">
        <f t="shared" si="2"/>
        <v>4291</v>
      </c>
      <c r="C34" s="363">
        <f t="shared" si="14"/>
        <v>2280</v>
      </c>
      <c r="D34" s="113">
        <f t="shared" si="3"/>
        <v>58.671052631578945</v>
      </c>
      <c r="E34" s="113">
        <f t="shared" si="4"/>
        <v>9.1885964912280702</v>
      </c>
      <c r="F34" s="113">
        <f t="shared" si="5"/>
        <v>25.5</v>
      </c>
      <c r="G34" s="113">
        <f t="shared" si="6"/>
        <v>1.618421052631579</v>
      </c>
      <c r="H34" s="113">
        <f t="shared" si="7"/>
        <v>5.0219298245614041</v>
      </c>
      <c r="I34" s="363">
        <f t="shared" si="8"/>
        <v>2011</v>
      </c>
      <c r="J34" s="113">
        <f t="shared" si="9"/>
        <v>56.71307807061163</v>
      </c>
      <c r="K34" s="113">
        <f t="shared" si="10"/>
        <v>8.6524117354549972</v>
      </c>
      <c r="L34" s="113">
        <f t="shared" si="11"/>
        <v>27.439085032322225</v>
      </c>
      <c r="M34" s="113">
        <f t="shared" si="12"/>
        <v>1.9890601690701142</v>
      </c>
      <c r="N34" s="113">
        <f t="shared" si="13"/>
        <v>5.2063649925410243</v>
      </c>
    </row>
    <row r="35" spans="1:14" ht="16.149999999999999">
      <c r="A35" s="272" t="s">
        <v>433</v>
      </c>
      <c r="B35" s="363">
        <f t="shared" si="2"/>
        <v>6051</v>
      </c>
      <c r="C35" s="363">
        <f t="shared" si="14"/>
        <v>3099.3</v>
      </c>
      <c r="D35" s="113">
        <f t="shared" si="3"/>
        <v>58.258316394024448</v>
      </c>
      <c r="E35" s="113">
        <f t="shared" si="4"/>
        <v>7.9534088342528957</v>
      </c>
      <c r="F35" s="113">
        <f t="shared" si="5"/>
        <v>25.099215951989155</v>
      </c>
      <c r="G35" s="113">
        <f t="shared" si="6"/>
        <v>1.5777756267544283</v>
      </c>
      <c r="H35" s="113">
        <f t="shared" si="7"/>
        <v>7.1112831929790596</v>
      </c>
      <c r="I35" s="363">
        <f t="shared" si="8"/>
        <v>2951.7000000000003</v>
      </c>
      <c r="J35" s="113">
        <f t="shared" si="9"/>
        <v>56.672426059558887</v>
      </c>
      <c r="K35" s="113">
        <f t="shared" si="10"/>
        <v>8.1071924653589456</v>
      </c>
      <c r="L35" s="113">
        <f t="shared" si="11"/>
        <v>25.348104482162821</v>
      </c>
      <c r="M35" s="113">
        <f t="shared" si="12"/>
        <v>1.9819087305620486</v>
      </c>
      <c r="N35" s="113">
        <f t="shared" si="13"/>
        <v>7.8903682623572848</v>
      </c>
    </row>
    <row r="36" spans="1:14" ht="16.149999999999999">
      <c r="A36" s="272" t="s">
        <v>434</v>
      </c>
      <c r="B36" s="363">
        <f t="shared" si="2"/>
        <v>1985.3000000000002</v>
      </c>
      <c r="C36" s="363">
        <f t="shared" si="14"/>
        <v>1097</v>
      </c>
      <c r="D36" s="113">
        <f t="shared" si="3"/>
        <v>62.989972652689154</v>
      </c>
      <c r="E36" s="113">
        <f t="shared" si="4"/>
        <v>4.3755697356426619</v>
      </c>
      <c r="F36" s="113">
        <f t="shared" si="5"/>
        <v>19.371011850501368</v>
      </c>
      <c r="G36" s="113">
        <f t="shared" si="6"/>
        <v>1.9051959890610759</v>
      </c>
      <c r="H36" s="113">
        <f t="shared" si="7"/>
        <v>11.358249772105742</v>
      </c>
      <c r="I36" s="363">
        <f t="shared" si="8"/>
        <v>888.30000000000007</v>
      </c>
      <c r="J36" s="113">
        <f t="shared" si="9"/>
        <v>54.632443994146115</v>
      </c>
      <c r="K36" s="113">
        <f t="shared" si="10"/>
        <v>6.8670494202409085</v>
      </c>
      <c r="L36" s="113">
        <f t="shared" si="11"/>
        <v>24.28233704829449</v>
      </c>
      <c r="M36" s="113">
        <f t="shared" si="12"/>
        <v>1.283350219520432</v>
      </c>
      <c r="N36" s="113">
        <f t="shared" si="13"/>
        <v>12.934819317798041</v>
      </c>
    </row>
    <row r="37" spans="1:14" ht="16.149999999999999">
      <c r="A37" s="272" t="s">
        <v>435</v>
      </c>
      <c r="B37" s="363">
        <f t="shared" si="2"/>
        <v>15605.2</v>
      </c>
      <c r="C37" s="363">
        <f t="shared" si="14"/>
        <v>5543.6999999999989</v>
      </c>
      <c r="D37" s="113">
        <f t="shared" si="3"/>
        <v>76.273968649097185</v>
      </c>
      <c r="E37" s="113">
        <f t="shared" si="4"/>
        <v>1.3601024586467525</v>
      </c>
      <c r="F37" s="113">
        <f t="shared" si="5"/>
        <v>8.4275844652488434</v>
      </c>
      <c r="G37" s="113">
        <f t="shared" si="6"/>
        <v>2.2187347800205646</v>
      </c>
      <c r="H37" s="113">
        <f t="shared" si="7"/>
        <v>11.719609646986672</v>
      </c>
      <c r="I37" s="363">
        <f t="shared" si="8"/>
        <v>10061.5</v>
      </c>
      <c r="J37" s="113">
        <f t="shared" si="9"/>
        <v>67.164935645778471</v>
      </c>
      <c r="K37" s="113">
        <f t="shared" si="10"/>
        <v>1.6766883665457435</v>
      </c>
      <c r="L37" s="113">
        <f t="shared" si="11"/>
        <v>11.33429409133827</v>
      </c>
      <c r="M37" s="113">
        <f t="shared" si="12"/>
        <v>1.8257715052427574</v>
      </c>
      <c r="N37" s="113">
        <f t="shared" si="13"/>
        <v>17.998310391094769</v>
      </c>
    </row>
    <row r="38" spans="1:14" ht="16.149999999999999">
      <c r="A38" s="272" t="s">
        <v>482</v>
      </c>
      <c r="B38" s="363">
        <f t="shared" si="2"/>
        <v>9030.4</v>
      </c>
      <c r="C38" s="363">
        <f t="shared" si="14"/>
        <v>4601.2000000000007</v>
      </c>
      <c r="D38" s="113">
        <f t="shared" si="3"/>
        <v>59.284534469268877</v>
      </c>
      <c r="E38" s="113">
        <f t="shared" si="4"/>
        <v>7.5523776406154903</v>
      </c>
      <c r="F38" s="113">
        <f t="shared" si="5"/>
        <v>26.708250021733459</v>
      </c>
      <c r="G38" s="113">
        <f t="shared" si="6"/>
        <v>2.064678779448839</v>
      </c>
      <c r="H38" s="113">
        <f t="shared" si="7"/>
        <v>4.3901590889333209</v>
      </c>
      <c r="I38" s="363">
        <f t="shared" si="8"/>
        <v>4429.2000000000007</v>
      </c>
      <c r="J38" s="113">
        <f t="shared" si="9"/>
        <v>58.900027092928738</v>
      </c>
      <c r="K38" s="113">
        <f t="shared" si="10"/>
        <v>6.6671182154790927</v>
      </c>
      <c r="L38" s="113">
        <f t="shared" si="11"/>
        <v>26.332068996658531</v>
      </c>
      <c r="M38" s="113">
        <f t="shared" si="12"/>
        <v>2.0658358168518012</v>
      </c>
      <c r="N38" s="113">
        <f t="shared" si="13"/>
        <v>6.0349498780818198</v>
      </c>
    </row>
    <row r="39" spans="1:14" ht="16.149999999999999">
      <c r="A39" s="272" t="s">
        <v>437</v>
      </c>
      <c r="B39" s="363">
        <f t="shared" si="2"/>
        <v>3262.6</v>
      </c>
      <c r="C39" s="363">
        <f t="shared" si="14"/>
        <v>1643.6</v>
      </c>
      <c r="D39" s="277">
        <f t="shared" si="3"/>
        <v>56.431005110732549</v>
      </c>
      <c r="E39" s="113">
        <f t="shared" si="4"/>
        <v>7.3253833049403747</v>
      </c>
      <c r="F39" s="113">
        <f t="shared" si="5"/>
        <v>26.989535166707228</v>
      </c>
      <c r="G39" s="113">
        <f t="shared" si="6"/>
        <v>2.5918715015818936</v>
      </c>
      <c r="H39" s="113">
        <f t="shared" si="7"/>
        <v>6.6622049160379655</v>
      </c>
      <c r="I39" s="363">
        <f t="shared" si="8"/>
        <v>1619</v>
      </c>
      <c r="J39" s="113">
        <f t="shared" si="9"/>
        <v>57.164916615194564</v>
      </c>
      <c r="K39" s="113">
        <f t="shared" si="10"/>
        <v>6.6646077825818413</v>
      </c>
      <c r="L39" s="113">
        <f t="shared" si="11"/>
        <v>26.602841260037057</v>
      </c>
      <c r="M39" s="113">
        <f t="shared" si="12"/>
        <v>2.5818406423718345</v>
      </c>
      <c r="N39" s="113">
        <f t="shared" si="13"/>
        <v>6.9857936998147006</v>
      </c>
    </row>
    <row r="40" spans="1:14" ht="16.149999999999999">
      <c r="A40" s="93" t="s">
        <v>438</v>
      </c>
      <c r="D40" s="160"/>
      <c r="F40" s="237"/>
    </row>
    <row r="41" spans="1:14" ht="16.149999999999999">
      <c r="A41" s="93" t="s">
        <v>439</v>
      </c>
      <c r="D41" s="160"/>
      <c r="J41" s="237"/>
    </row>
    <row r="42" spans="1:14" ht="12.6" customHeight="1">
      <c r="A42" s="607" t="s">
        <v>440</v>
      </c>
      <c r="B42" s="607"/>
      <c r="C42" s="607"/>
      <c r="D42" s="607"/>
      <c r="E42" s="607"/>
      <c r="F42" s="607"/>
      <c r="G42" s="607"/>
      <c r="H42" s="607"/>
      <c r="I42" s="607"/>
      <c r="J42" s="607"/>
      <c r="K42" s="607"/>
      <c r="L42" s="607"/>
      <c r="M42" s="607"/>
      <c r="N42" s="607"/>
    </row>
    <row r="43" spans="1:14">
      <c r="A43" s="607"/>
      <c r="B43" s="607"/>
      <c r="C43" s="607"/>
      <c r="D43" s="607"/>
      <c r="E43" s="607"/>
      <c r="F43" s="607"/>
      <c r="G43" s="607"/>
      <c r="H43" s="607"/>
      <c r="I43" s="607"/>
      <c r="J43" s="607"/>
      <c r="K43" s="607"/>
      <c r="L43" s="607"/>
      <c r="M43" s="607"/>
      <c r="N43" s="607"/>
    </row>
    <row r="44" spans="1:14">
      <c r="A44" s="93" t="s">
        <v>441</v>
      </c>
      <c r="B44" s="273"/>
      <c r="C44" s="273"/>
      <c r="D44" s="273"/>
      <c r="E44" s="273"/>
      <c r="F44" s="273"/>
      <c r="G44" s="273"/>
      <c r="H44" s="273"/>
      <c r="I44" s="273"/>
      <c r="J44" s="273"/>
      <c r="K44" s="273"/>
      <c r="L44" s="273"/>
      <c r="M44" s="273"/>
      <c r="N44" s="273"/>
    </row>
    <row r="45" spans="1:14">
      <c r="A45" s="93" t="s">
        <v>483</v>
      </c>
    </row>
    <row r="46" spans="1:14">
      <c r="A46" s="93" t="s">
        <v>443</v>
      </c>
    </row>
    <row r="47" spans="1:14">
      <c r="A47" s="93" t="s">
        <v>444</v>
      </c>
    </row>
    <row r="52" spans="5:5">
      <c r="E52" s="393"/>
    </row>
  </sheetData>
  <mergeCells count="14">
    <mergeCell ref="A42:N43"/>
    <mergeCell ref="I29:N29"/>
    <mergeCell ref="I30:I31"/>
    <mergeCell ref="J30:N30"/>
    <mergeCell ref="D30:H30"/>
    <mergeCell ref="A29:A31"/>
    <mergeCell ref="C29:H29"/>
    <mergeCell ref="B29:B31"/>
    <mergeCell ref="C30:C31"/>
    <mergeCell ref="A4:A5"/>
    <mergeCell ref="B4:G4"/>
    <mergeCell ref="H4:M4"/>
    <mergeCell ref="N4:S4"/>
    <mergeCell ref="A28:N28"/>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FFDF4-ED94-4D33-9C9D-BEB6B35424A0}">
  <dimension ref="A1:S45"/>
  <sheetViews>
    <sheetView topLeftCell="A26" zoomScaleNormal="100" workbookViewId="0">
      <selection activeCell="E45" sqref="E45"/>
    </sheetView>
  </sheetViews>
  <sheetFormatPr defaultColWidth="8.85546875" defaultRowHeight="12.6"/>
  <cols>
    <col min="1" max="1" width="41.28515625" style="42" customWidth="1"/>
    <col min="2" max="13" width="11" style="42" customWidth="1"/>
    <col min="14" max="14" width="19.42578125" style="42" customWidth="1"/>
    <col min="15" max="19" width="11" style="42" customWidth="1"/>
    <col min="20" max="16384" width="8.85546875" style="42"/>
  </cols>
  <sheetData>
    <row r="1" spans="1:19" ht="16.149999999999999" hidden="1">
      <c r="A1" s="171" t="s">
        <v>247</v>
      </c>
    </row>
    <row r="2" spans="1:19" hidden="1"/>
    <row r="3" spans="1:19" s="46" customFormat="1" ht="16.149999999999999" hidden="1">
      <c r="A3" s="247" t="s">
        <v>109</v>
      </c>
      <c r="B3" s="247"/>
      <c r="C3" s="247"/>
      <c r="D3" s="247"/>
      <c r="E3" s="247"/>
      <c r="F3" s="247"/>
      <c r="G3" s="247"/>
      <c r="H3" s="247"/>
      <c r="I3" s="247"/>
      <c r="J3" s="247"/>
      <c r="K3" s="247"/>
      <c r="L3" s="247"/>
      <c r="M3" s="247"/>
      <c r="N3" s="247"/>
      <c r="O3" s="247"/>
      <c r="P3" s="247"/>
      <c r="Q3" s="247"/>
      <c r="R3" s="247"/>
      <c r="S3" s="247"/>
    </row>
    <row r="4" spans="1:19" s="46" customFormat="1" ht="16.149999999999999" hidden="1">
      <c r="A4" s="570" t="s">
        <v>429</v>
      </c>
      <c r="B4" s="619" t="s">
        <v>117</v>
      </c>
      <c r="C4" s="620"/>
      <c r="D4" s="620"/>
      <c r="E4" s="620"/>
      <c r="F4" s="620"/>
      <c r="G4" s="621"/>
      <c r="H4" s="619" t="s">
        <v>118</v>
      </c>
      <c r="I4" s="620"/>
      <c r="J4" s="620"/>
      <c r="K4" s="620"/>
      <c r="L4" s="620"/>
      <c r="M4" s="621"/>
      <c r="N4" s="619" t="s">
        <v>119</v>
      </c>
      <c r="O4" s="620"/>
      <c r="P4" s="620"/>
      <c r="Q4" s="620"/>
      <c r="R4" s="620"/>
      <c r="S4" s="621"/>
    </row>
    <row r="5" spans="1:19" s="46" customFormat="1" ht="48.6" hidden="1">
      <c r="A5" s="572"/>
      <c r="B5" s="266" t="s">
        <v>475</v>
      </c>
      <c r="C5" s="266" t="s">
        <v>139</v>
      </c>
      <c r="D5" s="266" t="s">
        <v>476</v>
      </c>
      <c r="E5" s="266" t="s">
        <v>477</v>
      </c>
      <c r="F5" s="266" t="s">
        <v>478</v>
      </c>
      <c r="G5" s="266" t="s">
        <v>479</v>
      </c>
      <c r="H5" s="266" t="s">
        <v>475</v>
      </c>
      <c r="I5" s="266" t="s">
        <v>139</v>
      </c>
      <c r="J5" s="266" t="s">
        <v>476</v>
      </c>
      <c r="K5" s="266" t="s">
        <v>477</v>
      </c>
      <c r="L5" s="266" t="s">
        <v>478</v>
      </c>
      <c r="M5" s="266" t="s">
        <v>479</v>
      </c>
      <c r="N5" s="266" t="s">
        <v>475</v>
      </c>
      <c r="O5" s="266" t="s">
        <v>139</v>
      </c>
      <c r="P5" s="266" t="s">
        <v>476</v>
      </c>
      <c r="Q5" s="266" t="s">
        <v>477</v>
      </c>
      <c r="R5" s="266" t="s">
        <v>478</v>
      </c>
      <c r="S5" s="266" t="s">
        <v>479</v>
      </c>
    </row>
    <row r="6" spans="1:19" s="188" customFormat="1" ht="16.149999999999999" hidden="1">
      <c r="A6" s="267" t="s">
        <v>480</v>
      </c>
      <c r="B6" s="224">
        <f t="shared" ref="B6:G6" si="0">H6+N6</f>
        <v>4.3000000000000007</v>
      </c>
      <c r="C6" s="224">
        <f t="shared" si="0"/>
        <v>233.1</v>
      </c>
      <c r="D6" s="224">
        <f t="shared" si="0"/>
        <v>1.4</v>
      </c>
      <c r="E6" s="224">
        <f t="shared" si="0"/>
        <v>74.5</v>
      </c>
      <c r="F6" s="224">
        <f t="shared" si="0"/>
        <v>13.3</v>
      </c>
      <c r="G6" s="224">
        <f t="shared" si="0"/>
        <v>39.5</v>
      </c>
      <c r="H6" s="224">
        <v>3.7</v>
      </c>
      <c r="I6" s="279">
        <v>123.8</v>
      </c>
      <c r="J6" s="377">
        <v>0</v>
      </c>
      <c r="K6" s="279">
        <v>35.4</v>
      </c>
      <c r="L6" s="279">
        <v>5.3999999999999995</v>
      </c>
      <c r="M6" s="224">
        <v>18.7</v>
      </c>
      <c r="N6" s="224">
        <v>0.60000000000000009</v>
      </c>
      <c r="O6" s="224">
        <v>109.3</v>
      </c>
      <c r="P6" s="224">
        <v>1.4</v>
      </c>
      <c r="Q6" s="224">
        <v>39.1</v>
      </c>
      <c r="R6" s="224">
        <v>7.9</v>
      </c>
      <c r="S6" s="224">
        <v>20.8</v>
      </c>
    </row>
    <row r="7" spans="1:19" s="46" customFormat="1" ht="16.149999999999999" hidden="1">
      <c r="A7" s="89" t="s">
        <v>447</v>
      </c>
      <c r="B7" s="91">
        <f t="shared" ref="B7:B12" si="1">H7+N7</f>
        <v>2.6</v>
      </c>
      <c r="C7" s="91">
        <f t="shared" ref="C7:C12" si="2">I7+O7</f>
        <v>108.80000000000001</v>
      </c>
      <c r="D7" s="91">
        <f t="shared" ref="D7:D12" si="3">J7+P7</f>
        <v>1.4</v>
      </c>
      <c r="E7" s="91">
        <f t="shared" ref="E7:E12" si="4">K7+Q7</f>
        <v>47.3</v>
      </c>
      <c r="F7" s="91">
        <f t="shared" ref="F7:F12" si="5">L7+R7</f>
        <v>8.3999999999999986</v>
      </c>
      <c r="G7" s="91">
        <f t="shared" ref="G7:G12" si="6">M7+S7</f>
        <v>18</v>
      </c>
      <c r="H7" s="266">
        <v>2.2000000000000002</v>
      </c>
      <c r="I7" s="91">
        <v>66.400000000000006</v>
      </c>
      <c r="J7" s="266">
        <v>0</v>
      </c>
      <c r="K7" s="91">
        <v>24.7</v>
      </c>
      <c r="L7" s="91">
        <v>4.0999999999999996</v>
      </c>
      <c r="M7" s="91">
        <v>12.3</v>
      </c>
      <c r="N7" s="91">
        <v>0.4</v>
      </c>
      <c r="O7" s="91">
        <v>42.4</v>
      </c>
      <c r="P7" s="91">
        <v>1.4</v>
      </c>
      <c r="Q7" s="91">
        <v>22.6</v>
      </c>
      <c r="R7" s="91">
        <v>4.3</v>
      </c>
      <c r="S7" s="91">
        <v>5.7</v>
      </c>
    </row>
    <row r="8" spans="1:19" s="46" customFormat="1" ht="16.149999999999999" hidden="1">
      <c r="A8" s="89" t="s">
        <v>446</v>
      </c>
      <c r="B8" s="91">
        <f t="shared" si="1"/>
        <v>0</v>
      </c>
      <c r="C8" s="91">
        <f t="shared" si="2"/>
        <v>4.9000000000000004</v>
      </c>
      <c r="D8" s="91">
        <f t="shared" si="3"/>
        <v>0</v>
      </c>
      <c r="E8" s="91">
        <f t="shared" si="4"/>
        <v>1.9000000000000001</v>
      </c>
      <c r="F8" s="91">
        <f t="shared" si="5"/>
        <v>0.08</v>
      </c>
      <c r="G8" s="91">
        <f t="shared" si="6"/>
        <v>2.5</v>
      </c>
      <c r="H8" s="266">
        <v>0</v>
      </c>
      <c r="I8" s="91">
        <v>3</v>
      </c>
      <c r="J8" s="266">
        <v>0</v>
      </c>
      <c r="K8" s="91">
        <v>0.3</v>
      </c>
      <c r="L8" s="266">
        <v>0</v>
      </c>
      <c r="M8" s="91">
        <v>1.2</v>
      </c>
      <c r="N8" s="266">
        <v>0</v>
      </c>
      <c r="O8" s="91">
        <v>1.9</v>
      </c>
      <c r="P8" s="266">
        <v>0</v>
      </c>
      <c r="Q8" s="91">
        <v>1.6</v>
      </c>
      <c r="R8" s="91">
        <v>0.08</v>
      </c>
      <c r="S8" s="91">
        <v>1.3</v>
      </c>
    </row>
    <row r="9" spans="1:19" s="46" customFormat="1" ht="16.149999999999999" hidden="1">
      <c r="A9" s="89" t="s">
        <v>448</v>
      </c>
      <c r="B9" s="91">
        <f t="shared" si="1"/>
        <v>0</v>
      </c>
      <c r="C9" s="91">
        <f t="shared" si="2"/>
        <v>0.4</v>
      </c>
      <c r="D9" s="91">
        <f t="shared" si="3"/>
        <v>0</v>
      </c>
      <c r="E9" s="91">
        <f t="shared" si="4"/>
        <v>0.4</v>
      </c>
      <c r="F9" s="91">
        <f t="shared" si="5"/>
        <v>0.1</v>
      </c>
      <c r="G9" s="91">
        <f t="shared" si="6"/>
        <v>0</v>
      </c>
      <c r="H9" s="266">
        <v>0</v>
      </c>
      <c r="I9" s="91">
        <v>0.1</v>
      </c>
      <c r="J9" s="266">
        <v>0</v>
      </c>
      <c r="K9" s="266">
        <v>0</v>
      </c>
      <c r="L9" s="91">
        <v>0.1</v>
      </c>
      <c r="M9" s="266">
        <v>0</v>
      </c>
      <c r="N9" s="266">
        <v>0</v>
      </c>
      <c r="O9" s="91">
        <v>0.3</v>
      </c>
      <c r="P9" s="266">
        <v>0</v>
      </c>
      <c r="Q9" s="91">
        <v>0.4</v>
      </c>
      <c r="R9" s="266">
        <v>0</v>
      </c>
      <c r="S9" s="266">
        <v>0</v>
      </c>
    </row>
    <row r="10" spans="1:19" s="46" customFormat="1" ht="16.149999999999999" hidden="1">
      <c r="A10" s="89" t="s">
        <v>449</v>
      </c>
      <c r="B10" s="91">
        <f t="shared" si="1"/>
        <v>0</v>
      </c>
      <c r="C10" s="91">
        <f t="shared" si="2"/>
        <v>0.2</v>
      </c>
      <c r="D10" s="91">
        <f t="shared" si="3"/>
        <v>0</v>
      </c>
      <c r="E10" s="91">
        <f t="shared" si="4"/>
        <v>0</v>
      </c>
      <c r="F10" s="91">
        <f t="shared" si="5"/>
        <v>0</v>
      </c>
      <c r="G10" s="91">
        <f t="shared" si="6"/>
        <v>0</v>
      </c>
      <c r="H10" s="266">
        <v>0</v>
      </c>
      <c r="I10" s="376">
        <v>0.2</v>
      </c>
      <c r="J10" s="266">
        <v>0</v>
      </c>
      <c r="K10" s="266">
        <v>0</v>
      </c>
      <c r="L10" s="266">
        <v>0</v>
      </c>
      <c r="M10" s="266">
        <v>0</v>
      </c>
      <c r="N10" s="266">
        <v>0</v>
      </c>
      <c r="O10" s="266">
        <v>0</v>
      </c>
      <c r="P10" s="266">
        <v>0</v>
      </c>
      <c r="Q10" s="266">
        <v>0</v>
      </c>
      <c r="R10" s="266">
        <v>0</v>
      </c>
      <c r="S10" s="266">
        <v>0</v>
      </c>
    </row>
    <row r="11" spans="1:19" s="46" customFormat="1" ht="16.149999999999999" hidden="1">
      <c r="A11" s="89" t="s">
        <v>450</v>
      </c>
      <c r="B11" s="91">
        <f t="shared" si="1"/>
        <v>0</v>
      </c>
      <c r="C11" s="91">
        <f t="shared" si="2"/>
        <v>0</v>
      </c>
      <c r="D11" s="91">
        <f t="shared" si="3"/>
        <v>0</v>
      </c>
      <c r="E11" s="91">
        <f t="shared" si="4"/>
        <v>0</v>
      </c>
      <c r="F11" s="91">
        <f t="shared" si="5"/>
        <v>0</v>
      </c>
      <c r="G11" s="91">
        <f t="shared" si="6"/>
        <v>0</v>
      </c>
      <c r="H11" s="266"/>
      <c r="I11" s="266"/>
      <c r="J11" s="266"/>
      <c r="K11" s="266"/>
      <c r="L11" s="266"/>
      <c r="M11" s="266"/>
      <c r="N11" s="266"/>
      <c r="O11" s="266"/>
      <c r="P11" s="266"/>
      <c r="Q11" s="266"/>
      <c r="R11" s="266"/>
      <c r="S11" s="266"/>
    </row>
    <row r="12" spans="1:19" s="46" customFormat="1" ht="16.149999999999999" hidden="1">
      <c r="A12" s="89" t="s">
        <v>454</v>
      </c>
      <c r="B12" s="91">
        <f t="shared" si="1"/>
        <v>1.7</v>
      </c>
      <c r="C12" s="91">
        <f t="shared" si="2"/>
        <v>118.80000000000001</v>
      </c>
      <c r="D12" s="91">
        <f t="shared" si="3"/>
        <v>0</v>
      </c>
      <c r="E12" s="91">
        <f t="shared" si="4"/>
        <v>24.9</v>
      </c>
      <c r="F12" s="91">
        <f t="shared" si="5"/>
        <v>4.8</v>
      </c>
      <c r="G12" s="91">
        <f t="shared" si="6"/>
        <v>19</v>
      </c>
      <c r="H12" s="266">
        <v>1.5</v>
      </c>
      <c r="I12" s="91">
        <v>54.1</v>
      </c>
      <c r="J12" s="266">
        <v>0</v>
      </c>
      <c r="K12" s="91">
        <v>10.4</v>
      </c>
      <c r="L12" s="91">
        <v>1.3</v>
      </c>
      <c r="M12" s="91">
        <v>5.2</v>
      </c>
      <c r="N12" s="91">
        <v>0.2</v>
      </c>
      <c r="O12" s="91">
        <v>64.7</v>
      </c>
      <c r="P12" s="266">
        <v>0</v>
      </c>
      <c r="Q12" s="91">
        <v>14.5</v>
      </c>
      <c r="R12" s="91">
        <v>3.5</v>
      </c>
      <c r="S12" s="91">
        <v>13.8</v>
      </c>
    </row>
    <row r="13" spans="1:19" ht="13.9" hidden="1">
      <c r="A13" s="93" t="s">
        <v>438</v>
      </c>
      <c r="B13" s="280"/>
      <c r="C13" s="280"/>
      <c r="D13" s="280"/>
      <c r="E13" s="280"/>
      <c r="F13" s="280"/>
      <c r="G13" s="280"/>
      <c r="H13" s="280"/>
      <c r="I13" s="281"/>
      <c r="J13" s="281"/>
      <c r="K13" s="281"/>
      <c r="L13" s="281"/>
      <c r="M13" s="280"/>
      <c r="N13" s="280"/>
      <c r="O13" s="280"/>
      <c r="P13" s="280"/>
      <c r="Q13" s="280"/>
      <c r="R13" s="280"/>
      <c r="S13" s="280"/>
    </row>
    <row r="14" spans="1:19" hidden="1">
      <c r="A14" s="93" t="s">
        <v>487</v>
      </c>
      <c r="B14" s="93"/>
      <c r="C14" s="93"/>
      <c r="D14" s="132"/>
      <c r="E14" s="132"/>
    </row>
    <row r="15" spans="1:19" hidden="1">
      <c r="A15" s="93" t="s">
        <v>441</v>
      </c>
      <c r="B15" s="93"/>
      <c r="C15" s="93"/>
      <c r="D15" s="132"/>
      <c r="E15" s="132"/>
    </row>
    <row r="16" spans="1:19" hidden="1">
      <c r="A16" s="93" t="s">
        <v>456</v>
      </c>
      <c r="B16" s="93"/>
      <c r="C16" s="93"/>
      <c r="D16" s="132"/>
      <c r="E16" s="132"/>
    </row>
    <row r="17" spans="1:14" hidden="1">
      <c r="B17" s="93"/>
      <c r="C17" s="93"/>
      <c r="D17" s="132"/>
      <c r="E17" s="132"/>
    </row>
    <row r="18" spans="1:14" hidden="1"/>
    <row r="19" spans="1:14" hidden="1"/>
    <row r="21" spans="1:14" ht="13.9">
      <c r="A21" s="136"/>
    </row>
    <row r="23" spans="1:14" ht="41.45" customHeight="1">
      <c r="A23" s="615" t="s">
        <v>488</v>
      </c>
      <c r="B23" s="615"/>
      <c r="C23" s="615"/>
      <c r="D23" s="615"/>
      <c r="E23" s="615"/>
      <c r="F23" s="615"/>
      <c r="G23" s="615"/>
      <c r="H23" s="615"/>
      <c r="I23" s="615"/>
      <c r="J23" s="615"/>
      <c r="K23" s="615"/>
      <c r="L23" s="615"/>
      <c r="M23" s="615"/>
      <c r="N23" s="615"/>
    </row>
    <row r="24" spans="1:14" ht="16.149999999999999">
      <c r="A24" s="618" t="s">
        <v>429</v>
      </c>
      <c r="B24" s="617" t="s">
        <v>117</v>
      </c>
      <c r="C24" s="622" t="s">
        <v>118</v>
      </c>
      <c r="D24" s="622"/>
      <c r="E24" s="622"/>
      <c r="F24" s="622"/>
      <c r="G24" s="622"/>
      <c r="H24" s="622"/>
      <c r="I24" s="622" t="s">
        <v>119</v>
      </c>
      <c r="J24" s="622"/>
      <c r="K24" s="622"/>
      <c r="L24" s="622"/>
      <c r="M24" s="622"/>
      <c r="N24" s="622"/>
    </row>
    <row r="25" spans="1:14" ht="16.149999999999999">
      <c r="A25" s="618"/>
      <c r="B25" s="617"/>
      <c r="C25" s="617" t="s">
        <v>117</v>
      </c>
      <c r="D25" s="623" t="s">
        <v>165</v>
      </c>
      <c r="E25" s="623"/>
      <c r="F25" s="623"/>
      <c r="G25" s="623"/>
      <c r="H25" s="623"/>
      <c r="I25" s="617" t="s">
        <v>117</v>
      </c>
      <c r="J25" s="623" t="s">
        <v>165</v>
      </c>
      <c r="K25" s="623"/>
      <c r="L25" s="623"/>
      <c r="M25" s="623"/>
      <c r="N25" s="623"/>
    </row>
    <row r="26" spans="1:14" ht="48.6">
      <c r="A26" s="618"/>
      <c r="B26" s="617"/>
      <c r="C26" s="617"/>
      <c r="D26" s="269" t="s">
        <v>139</v>
      </c>
      <c r="E26" s="276" t="s">
        <v>478</v>
      </c>
      <c r="F26" s="269" t="s">
        <v>486</v>
      </c>
      <c r="G26" s="269" t="s">
        <v>321</v>
      </c>
      <c r="H26" s="276" t="s">
        <v>479</v>
      </c>
      <c r="I26" s="617"/>
      <c r="J26" s="269" t="s">
        <v>139</v>
      </c>
      <c r="K26" s="276" t="s">
        <v>478</v>
      </c>
      <c r="L26" s="269" t="s">
        <v>486</v>
      </c>
      <c r="M26" s="269" t="s">
        <v>321</v>
      </c>
      <c r="N26" s="276" t="s">
        <v>479</v>
      </c>
    </row>
    <row r="27" spans="1:14" s="190" customFormat="1" ht="16.149999999999999">
      <c r="A27" s="271" t="s">
        <v>430</v>
      </c>
      <c r="B27" s="287">
        <f>SUM(B6:G6)</f>
        <v>366.1</v>
      </c>
      <c r="C27" s="71">
        <f>SUM(H6:M6)</f>
        <v>187</v>
      </c>
      <c r="D27" s="71">
        <f>I6/C27*100</f>
        <v>66.203208556149733</v>
      </c>
      <c r="E27" s="71">
        <f>L6/C27*100</f>
        <v>2.8877005347593578</v>
      </c>
      <c r="F27" s="71">
        <f>K6/C27*100</f>
        <v>18.930481283422459</v>
      </c>
      <c r="G27" s="71">
        <f>(J6+H6)/C27*100</f>
        <v>1.9786096256684493</v>
      </c>
      <c r="H27" s="71">
        <f>M6/C27*100</f>
        <v>10</v>
      </c>
      <c r="I27" s="287">
        <f>SUM(N6:S6)</f>
        <v>179.10000000000002</v>
      </c>
      <c r="J27" s="71">
        <f>O6*100/I27</f>
        <v>61.027359017308761</v>
      </c>
      <c r="K27" s="71">
        <f>R6*100/I27</f>
        <v>4.4109436069235057</v>
      </c>
      <c r="L27" s="71">
        <f>Q6/I27*100</f>
        <v>21.831379117811274</v>
      </c>
      <c r="M27" s="71">
        <f>(P6+N6)/I27*100</f>
        <v>1.1166945840312672</v>
      </c>
      <c r="N27" s="71">
        <f>S6*100/I27</f>
        <v>11.613623673925179</v>
      </c>
    </row>
    <row r="28" spans="1:14" ht="16.149999999999999">
      <c r="A28" s="272" t="s">
        <v>447</v>
      </c>
      <c r="B28" s="270">
        <f>SUM(B7:G7)</f>
        <v>186.50000000000003</v>
      </c>
      <c r="C28" s="270">
        <f>SUM(H7:M7)</f>
        <v>109.7</v>
      </c>
      <c r="D28" s="113">
        <f t="shared" ref="D28:D31" si="7">I7/C28*100</f>
        <v>60.528714676390159</v>
      </c>
      <c r="E28" s="113">
        <f t="shared" ref="E28:E31" si="8">L7/C28*100</f>
        <v>3.7374658158614396</v>
      </c>
      <c r="F28" s="113">
        <f t="shared" ref="F28:F31" si="9">K7/C28*100</f>
        <v>22.515952597994531</v>
      </c>
      <c r="G28" s="113">
        <f t="shared" ref="G28:G31" si="10">(J7+H7)/C28*100</f>
        <v>2.0054694621695535</v>
      </c>
      <c r="H28" s="113">
        <f t="shared" ref="H28:H31" si="11">M7/C28*100</f>
        <v>11.212397447584321</v>
      </c>
      <c r="I28" s="270">
        <f>SUM(N7:S7)</f>
        <v>76.8</v>
      </c>
      <c r="J28" s="113">
        <f t="shared" ref="J28:J30" si="12">O7*100/I28</f>
        <v>55.208333333333336</v>
      </c>
      <c r="K28" s="113">
        <f t="shared" ref="K28:K30" si="13">R7*100/I28</f>
        <v>5.5989583333333339</v>
      </c>
      <c r="L28" s="113">
        <f t="shared" ref="L28:L30" si="14">Q7/I28*100</f>
        <v>29.427083333333336</v>
      </c>
      <c r="M28" s="113">
        <f t="shared" ref="M28:M30" si="15">(P7+N7)/I28*100</f>
        <v>2.34375</v>
      </c>
      <c r="N28" s="113">
        <f>S7*100/I28</f>
        <v>7.421875</v>
      </c>
    </row>
    <row r="29" spans="1:14" ht="16.149999999999999">
      <c r="A29" s="272" t="s">
        <v>446</v>
      </c>
      <c r="B29" s="113">
        <f>SUM(B8:G8)</f>
        <v>9.3800000000000008</v>
      </c>
      <c r="C29" s="270">
        <f>SUM(H8:M8)</f>
        <v>4.5</v>
      </c>
      <c r="D29" s="113">
        <f t="shared" si="7"/>
        <v>66.666666666666657</v>
      </c>
      <c r="E29" s="113">
        <f t="shared" si="8"/>
        <v>0</v>
      </c>
      <c r="F29" s="113">
        <f t="shared" si="9"/>
        <v>6.666666666666667</v>
      </c>
      <c r="G29" s="113">
        <f t="shared" si="10"/>
        <v>0</v>
      </c>
      <c r="H29" s="113">
        <f t="shared" si="11"/>
        <v>26.666666666666668</v>
      </c>
      <c r="I29" s="270">
        <f>SUM(N8:S8)</f>
        <v>4.88</v>
      </c>
      <c r="J29" s="113">
        <f t="shared" si="12"/>
        <v>38.934426229508198</v>
      </c>
      <c r="K29" s="113">
        <f t="shared" si="13"/>
        <v>1.639344262295082</v>
      </c>
      <c r="L29" s="113">
        <f t="shared" si="14"/>
        <v>32.786885245901644</v>
      </c>
      <c r="M29" s="113">
        <f t="shared" si="15"/>
        <v>0</v>
      </c>
      <c r="N29" s="113">
        <f>S8*100/I29</f>
        <v>26.639344262295083</v>
      </c>
    </row>
    <row r="30" spans="1:14" ht="16.149999999999999">
      <c r="A30" s="272" t="s">
        <v>448</v>
      </c>
      <c r="B30" s="270">
        <f>SUM(B9:G9)</f>
        <v>0.9</v>
      </c>
      <c r="C30" s="270">
        <f>SUM(H9:M9)</f>
        <v>0.2</v>
      </c>
      <c r="D30" s="113">
        <f t="shared" si="7"/>
        <v>50</v>
      </c>
      <c r="E30" s="113">
        <f t="shared" si="8"/>
        <v>50</v>
      </c>
      <c r="F30" s="113">
        <f t="shared" si="9"/>
        <v>0</v>
      </c>
      <c r="G30" s="113">
        <f t="shared" si="10"/>
        <v>0</v>
      </c>
      <c r="H30" s="113">
        <f t="shared" si="11"/>
        <v>0</v>
      </c>
      <c r="I30" s="270">
        <f>SUM(N9:S9)</f>
        <v>0.7</v>
      </c>
      <c r="J30" s="113">
        <f t="shared" si="12"/>
        <v>42.857142857142861</v>
      </c>
      <c r="K30" s="113">
        <f t="shared" si="13"/>
        <v>0</v>
      </c>
      <c r="L30" s="113">
        <f t="shared" si="14"/>
        <v>57.142857142857153</v>
      </c>
      <c r="M30" s="113">
        <f t="shared" si="15"/>
        <v>0</v>
      </c>
      <c r="N30" s="113">
        <f>S9*100/I30</f>
        <v>0</v>
      </c>
    </row>
    <row r="31" spans="1:14" ht="16.149999999999999">
      <c r="A31" s="272" t="s">
        <v>449</v>
      </c>
      <c r="B31" s="270">
        <v>0.2</v>
      </c>
      <c r="C31" s="270">
        <f t="shared" ref="C31" si="16">SUM(H10:M10)</f>
        <v>0.2</v>
      </c>
      <c r="D31" s="113">
        <f t="shared" si="7"/>
        <v>100</v>
      </c>
      <c r="E31" s="113">
        <f t="shared" si="8"/>
        <v>0</v>
      </c>
      <c r="F31" s="113">
        <f t="shared" si="9"/>
        <v>0</v>
      </c>
      <c r="G31" s="113">
        <f t="shared" si="10"/>
        <v>0</v>
      </c>
      <c r="H31" s="113">
        <f t="shared" si="11"/>
        <v>0</v>
      </c>
      <c r="I31" s="113">
        <f t="shared" ref="I31" si="17">SUM(N10:S10)</f>
        <v>0</v>
      </c>
      <c r="J31" s="113">
        <v>0</v>
      </c>
      <c r="K31" s="113">
        <v>0</v>
      </c>
      <c r="L31" s="113">
        <v>0</v>
      </c>
      <c r="M31" s="113">
        <v>0</v>
      </c>
      <c r="N31" s="113">
        <v>0</v>
      </c>
    </row>
    <row r="32" spans="1:14" ht="16.149999999999999">
      <c r="A32" s="272" t="s">
        <v>454</v>
      </c>
      <c r="B32" s="270">
        <f>SUM(B12:G12)</f>
        <v>169.20000000000002</v>
      </c>
      <c r="C32" s="270">
        <f>SUM(H12:M12)</f>
        <v>72.5</v>
      </c>
      <c r="D32" s="113">
        <f>I12/C32*100</f>
        <v>74.620689655172413</v>
      </c>
      <c r="E32" s="113">
        <f>L12/C32*100</f>
        <v>1.7931034482758619</v>
      </c>
      <c r="F32" s="113">
        <f>K12/C32*100</f>
        <v>14.344827586206895</v>
      </c>
      <c r="G32" s="113">
        <f>(J12+H12)/C32*100</f>
        <v>2.0689655172413794</v>
      </c>
      <c r="H32" s="113">
        <f>M12/C32*100</f>
        <v>7.1724137931034475</v>
      </c>
      <c r="I32" s="270">
        <f>SUM(N12:S12)</f>
        <v>96.7</v>
      </c>
      <c r="J32" s="113">
        <f>O12*100/I32</f>
        <v>66.907962771458116</v>
      </c>
      <c r="K32" s="113">
        <f>R12*100/I32</f>
        <v>3.6194415718717683</v>
      </c>
      <c r="L32" s="113">
        <f>Q12*100/I32</f>
        <v>14.994829369183041</v>
      </c>
      <c r="M32" s="113">
        <f>(P12+N12)/I32*100</f>
        <v>0.20682523267838679</v>
      </c>
      <c r="N32" s="113">
        <f>S12*100/I32</f>
        <v>14.270941054808686</v>
      </c>
    </row>
    <row r="33" spans="1:14">
      <c r="A33" s="93" t="s">
        <v>438</v>
      </c>
    </row>
    <row r="34" spans="1:14">
      <c r="A34" s="93" t="s">
        <v>439</v>
      </c>
    </row>
    <row r="35" spans="1:14" ht="28.15" customHeight="1">
      <c r="A35" s="413" t="s">
        <v>455</v>
      </c>
      <c r="B35" s="413"/>
      <c r="C35" s="413"/>
      <c r="D35" s="413"/>
      <c r="E35" s="413"/>
      <c r="F35" s="413"/>
      <c r="G35" s="413"/>
      <c r="H35" s="413"/>
      <c r="I35" s="413"/>
      <c r="J35" s="413"/>
      <c r="K35" s="413"/>
      <c r="L35" s="413"/>
      <c r="M35" s="413"/>
      <c r="N35" s="413"/>
    </row>
    <row r="36" spans="1:14">
      <c r="A36" s="93" t="s">
        <v>441</v>
      </c>
    </row>
    <row r="37" spans="1:14">
      <c r="A37" s="93" t="s">
        <v>456</v>
      </c>
      <c r="J37" s="237"/>
    </row>
    <row r="38" spans="1:14">
      <c r="J38" s="237"/>
    </row>
    <row r="39" spans="1:14">
      <c r="D39" s="237"/>
      <c r="E39" s="237"/>
      <c r="J39" s="237"/>
    </row>
    <row r="40" spans="1:14">
      <c r="E40" s="237"/>
      <c r="J40" s="237"/>
    </row>
    <row r="41" spans="1:14">
      <c r="E41" s="237"/>
      <c r="J41" s="237"/>
    </row>
    <row r="42" spans="1:14">
      <c r="E42" s="237"/>
      <c r="J42" s="237"/>
    </row>
    <row r="43" spans="1:14">
      <c r="E43" s="237"/>
      <c r="J43" s="237"/>
    </row>
    <row r="44" spans="1:14">
      <c r="E44" s="237"/>
    </row>
    <row r="45" spans="1:14">
      <c r="E45" s="393"/>
    </row>
  </sheetData>
  <mergeCells count="14">
    <mergeCell ref="A35:N35"/>
    <mergeCell ref="A24:A26"/>
    <mergeCell ref="A4:A5"/>
    <mergeCell ref="B4:G4"/>
    <mergeCell ref="H4:M4"/>
    <mergeCell ref="N4:S4"/>
    <mergeCell ref="B24:B26"/>
    <mergeCell ref="C24:H24"/>
    <mergeCell ref="I24:N24"/>
    <mergeCell ref="C25:C26"/>
    <mergeCell ref="D25:H25"/>
    <mergeCell ref="I25:I26"/>
    <mergeCell ref="J25:N25"/>
    <mergeCell ref="A23:N23"/>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B694E-E578-46A3-924D-2E8F794D54EF}">
  <dimension ref="A1:S56"/>
  <sheetViews>
    <sheetView topLeftCell="A27" workbookViewId="0">
      <selection activeCell="G50" sqref="G50"/>
    </sheetView>
  </sheetViews>
  <sheetFormatPr defaultColWidth="8.85546875" defaultRowHeight="12.6"/>
  <cols>
    <col min="1" max="1" width="24.42578125" style="42" customWidth="1"/>
    <col min="2" max="2" width="13.28515625" style="42" customWidth="1"/>
    <col min="3" max="8" width="11.28515625" style="42" customWidth="1"/>
    <col min="9" max="9" width="12.85546875" style="42" customWidth="1"/>
    <col min="10" max="14" width="11.28515625" style="42" customWidth="1"/>
    <col min="15" max="19" width="10.140625" style="42" customWidth="1"/>
    <col min="20" max="16384" width="8.85546875" style="42"/>
  </cols>
  <sheetData>
    <row r="1" spans="1:19" hidden="1">
      <c r="A1" s="199" t="s">
        <v>247</v>
      </c>
    </row>
    <row r="2" spans="1:19" hidden="1"/>
    <row r="3" spans="1:19" ht="26.45" hidden="1" customHeight="1">
      <c r="A3" s="234" t="s">
        <v>489</v>
      </c>
      <c r="B3" s="49"/>
      <c r="C3" s="49"/>
      <c r="D3" s="49"/>
      <c r="E3" s="49"/>
      <c r="F3" s="49"/>
      <c r="G3" s="49"/>
      <c r="H3" s="49"/>
      <c r="I3" s="49"/>
      <c r="J3" s="49"/>
      <c r="K3" s="49"/>
      <c r="L3" s="49"/>
      <c r="M3" s="49"/>
      <c r="N3" s="49"/>
      <c r="O3" s="49"/>
      <c r="P3" s="49"/>
      <c r="Q3" s="49"/>
      <c r="R3" s="49"/>
      <c r="S3" s="49"/>
    </row>
    <row r="4" spans="1:19" ht="21.6" hidden="1" customHeight="1">
      <c r="A4" s="625" t="s">
        <v>490</v>
      </c>
      <c r="B4" s="629" t="s">
        <v>117</v>
      </c>
      <c r="C4" s="629"/>
      <c r="D4" s="629"/>
      <c r="E4" s="629"/>
      <c r="F4" s="629"/>
      <c r="G4" s="629"/>
      <c r="H4" s="629" t="s">
        <v>396</v>
      </c>
      <c r="I4" s="629"/>
      <c r="J4" s="629"/>
      <c r="K4" s="629"/>
      <c r="L4" s="629"/>
      <c r="M4" s="629"/>
      <c r="N4" s="629" t="s">
        <v>119</v>
      </c>
      <c r="O4" s="629"/>
      <c r="P4" s="629"/>
      <c r="Q4" s="629"/>
      <c r="R4" s="629"/>
      <c r="S4" s="629"/>
    </row>
    <row r="5" spans="1:19" ht="64.900000000000006" hidden="1">
      <c r="A5" s="628"/>
      <c r="B5" s="272" t="s">
        <v>475</v>
      </c>
      <c r="C5" s="272" t="s">
        <v>139</v>
      </c>
      <c r="D5" s="272" t="s">
        <v>476</v>
      </c>
      <c r="E5" s="272" t="s">
        <v>477</v>
      </c>
      <c r="F5" s="272" t="s">
        <v>478</v>
      </c>
      <c r="G5" s="272" t="s">
        <v>479</v>
      </c>
      <c r="H5" s="272" t="s">
        <v>475</v>
      </c>
      <c r="I5" s="272" t="s">
        <v>139</v>
      </c>
      <c r="J5" s="272" t="s">
        <v>476</v>
      </c>
      <c r="K5" s="272" t="s">
        <v>477</v>
      </c>
      <c r="L5" s="272" t="s">
        <v>478</v>
      </c>
      <c r="M5" s="272" t="s">
        <v>479</v>
      </c>
      <c r="N5" s="272" t="s">
        <v>475</v>
      </c>
      <c r="O5" s="272" t="s">
        <v>139</v>
      </c>
      <c r="P5" s="272" t="s">
        <v>476</v>
      </c>
      <c r="Q5" s="272" t="s">
        <v>477</v>
      </c>
      <c r="R5" s="272" t="s">
        <v>478</v>
      </c>
      <c r="S5" s="272" t="s">
        <v>479</v>
      </c>
    </row>
    <row r="6" spans="1:19" ht="16.149999999999999" hidden="1">
      <c r="A6" s="282" t="s">
        <v>117</v>
      </c>
      <c r="B6" s="271">
        <f t="shared" ref="B6:G6" si="0">H6+N6</f>
        <v>267.40000000000003</v>
      </c>
      <c r="C6" s="271">
        <f t="shared" si="0"/>
        <v>10985.8</v>
      </c>
      <c r="D6" s="271">
        <f t="shared" si="0"/>
        <v>38.85</v>
      </c>
      <c r="E6" s="271">
        <f t="shared" si="0"/>
        <v>1630.6999999999998</v>
      </c>
      <c r="F6" s="271">
        <f t="shared" si="0"/>
        <v>253.39999999999998</v>
      </c>
      <c r="G6" s="271">
        <f t="shared" si="0"/>
        <v>2460.1999999999998</v>
      </c>
      <c r="H6" s="271">
        <v>108.80000000000001</v>
      </c>
      <c r="I6" s="271">
        <v>4228.1000000000004</v>
      </c>
      <c r="J6" s="271">
        <v>14.05</v>
      </c>
      <c r="K6" s="271">
        <v>467.09999999999997</v>
      </c>
      <c r="L6" s="271">
        <v>75.3</v>
      </c>
      <c r="M6" s="271">
        <v>649.5</v>
      </c>
      <c r="N6" s="271">
        <v>158.60000000000002</v>
      </c>
      <c r="O6" s="271">
        <v>6757.7</v>
      </c>
      <c r="P6" s="271">
        <v>24.8</v>
      </c>
      <c r="Q6" s="271">
        <v>1163.5999999999999</v>
      </c>
      <c r="R6" s="271">
        <v>178.1</v>
      </c>
      <c r="S6" s="271">
        <v>1810.7</v>
      </c>
    </row>
    <row r="7" spans="1:19" ht="16.149999999999999" hidden="1">
      <c r="A7" s="283" t="s">
        <v>459</v>
      </c>
      <c r="B7" s="13">
        <f t="shared" ref="B7:B12" si="1">H7+N7</f>
        <v>22.1</v>
      </c>
      <c r="C7" s="13">
        <f t="shared" ref="C7:C12" si="2">I7+O7</f>
        <v>865.4</v>
      </c>
      <c r="D7" s="13">
        <f t="shared" ref="D7:D12" si="3">J7+P7</f>
        <v>4</v>
      </c>
      <c r="E7" s="13">
        <f t="shared" ref="E7:E12" si="4">K7+Q7</f>
        <v>55.099999999999994</v>
      </c>
      <c r="F7" s="13">
        <f t="shared" ref="F7:F12" si="5">L7+R7</f>
        <v>5</v>
      </c>
      <c r="G7" s="13">
        <f t="shared" ref="G7:G12" si="6">M7+S7</f>
        <v>219.8</v>
      </c>
      <c r="H7" s="13">
        <v>7</v>
      </c>
      <c r="I7" s="13">
        <v>265</v>
      </c>
      <c r="J7" s="284">
        <v>0</v>
      </c>
      <c r="K7" s="13">
        <v>8.8000000000000007</v>
      </c>
      <c r="L7" s="284">
        <v>0</v>
      </c>
      <c r="M7" s="13">
        <v>38</v>
      </c>
      <c r="N7" s="13">
        <v>15.1</v>
      </c>
      <c r="O7" s="13">
        <v>600.4</v>
      </c>
      <c r="P7" s="13">
        <v>4</v>
      </c>
      <c r="Q7" s="13">
        <v>46.3</v>
      </c>
      <c r="R7" s="13">
        <v>5</v>
      </c>
      <c r="S7" s="13">
        <v>181.8</v>
      </c>
    </row>
    <row r="8" spans="1:19" ht="16.149999999999999" hidden="1">
      <c r="A8" s="283" t="s">
        <v>460</v>
      </c>
      <c r="B8" s="13">
        <f t="shared" si="1"/>
        <v>16.3</v>
      </c>
      <c r="C8" s="13">
        <f t="shared" si="2"/>
        <v>853.4</v>
      </c>
      <c r="D8" s="13">
        <f t="shared" si="3"/>
        <v>2</v>
      </c>
      <c r="E8" s="13">
        <f t="shared" si="4"/>
        <v>70.900000000000006</v>
      </c>
      <c r="F8" s="13">
        <f t="shared" si="5"/>
        <v>12.7</v>
      </c>
      <c r="G8" s="13">
        <f t="shared" si="6"/>
        <v>209.8</v>
      </c>
      <c r="H8" s="13">
        <v>6</v>
      </c>
      <c r="I8" s="13">
        <v>314.60000000000002</v>
      </c>
      <c r="J8" s="13">
        <v>1</v>
      </c>
      <c r="K8" s="13">
        <v>20.8</v>
      </c>
      <c r="L8" s="13">
        <v>2</v>
      </c>
      <c r="M8" s="13">
        <v>49</v>
      </c>
      <c r="N8" s="13">
        <v>10.3</v>
      </c>
      <c r="O8" s="13">
        <v>538.79999999999995</v>
      </c>
      <c r="P8" s="13">
        <v>1</v>
      </c>
      <c r="Q8" s="13">
        <v>50.1</v>
      </c>
      <c r="R8" s="13">
        <v>10.7</v>
      </c>
      <c r="S8" s="13">
        <v>160.80000000000001</v>
      </c>
    </row>
    <row r="9" spans="1:19" ht="16.149999999999999" hidden="1">
      <c r="A9" s="283" t="s">
        <v>461</v>
      </c>
      <c r="B9" s="13">
        <f t="shared" si="1"/>
        <v>23.8</v>
      </c>
      <c r="C9" s="13">
        <f t="shared" si="2"/>
        <v>1017</v>
      </c>
      <c r="D9" s="13">
        <f t="shared" si="3"/>
        <v>0.75</v>
      </c>
      <c r="E9" s="13">
        <f t="shared" si="4"/>
        <v>107.60000000000001</v>
      </c>
      <c r="F9" s="13">
        <f t="shared" si="5"/>
        <v>15.3</v>
      </c>
      <c r="G9" s="13">
        <f t="shared" si="6"/>
        <v>217.10000000000002</v>
      </c>
      <c r="H9" s="13">
        <v>9</v>
      </c>
      <c r="I9" s="13">
        <v>382.1</v>
      </c>
      <c r="J9" s="13">
        <v>0.75</v>
      </c>
      <c r="K9" s="13">
        <v>27.7</v>
      </c>
      <c r="L9" s="13">
        <v>3.8</v>
      </c>
      <c r="M9" s="13">
        <v>54.3</v>
      </c>
      <c r="N9" s="13">
        <v>14.8</v>
      </c>
      <c r="O9" s="13">
        <v>634.9</v>
      </c>
      <c r="P9" s="284">
        <v>0</v>
      </c>
      <c r="Q9" s="13">
        <v>79.900000000000006</v>
      </c>
      <c r="R9" s="13">
        <v>11.5</v>
      </c>
      <c r="S9" s="13">
        <v>162.80000000000001</v>
      </c>
    </row>
    <row r="10" spans="1:19" ht="16.149999999999999" hidden="1">
      <c r="A10" s="283" t="s">
        <v>462</v>
      </c>
      <c r="B10" s="13">
        <f t="shared" si="1"/>
        <v>38.9</v>
      </c>
      <c r="C10" s="13">
        <f t="shared" si="2"/>
        <v>1720.1</v>
      </c>
      <c r="D10" s="13">
        <f t="shared" si="3"/>
        <v>7.8</v>
      </c>
      <c r="E10" s="13">
        <f t="shared" si="4"/>
        <v>236</v>
      </c>
      <c r="F10" s="13">
        <f t="shared" si="5"/>
        <v>35.799999999999997</v>
      </c>
      <c r="G10" s="13">
        <f t="shared" si="6"/>
        <v>409.7</v>
      </c>
      <c r="H10" s="13">
        <v>13.1</v>
      </c>
      <c r="I10" s="13">
        <v>615.6</v>
      </c>
      <c r="J10" s="13">
        <v>2.8</v>
      </c>
      <c r="K10" s="13">
        <v>55.9</v>
      </c>
      <c r="L10" s="13">
        <v>10.6</v>
      </c>
      <c r="M10" s="13">
        <v>115.7</v>
      </c>
      <c r="N10" s="13">
        <v>25.8</v>
      </c>
      <c r="O10" s="13">
        <v>1104.5</v>
      </c>
      <c r="P10" s="13">
        <v>5</v>
      </c>
      <c r="Q10" s="13">
        <v>180.1</v>
      </c>
      <c r="R10" s="13">
        <v>25.2</v>
      </c>
      <c r="S10" s="13">
        <v>294</v>
      </c>
    </row>
    <row r="11" spans="1:19" ht="16.149999999999999" hidden="1">
      <c r="A11" s="283">
        <v>2</v>
      </c>
      <c r="B11" s="13">
        <f t="shared" si="1"/>
        <v>157.5</v>
      </c>
      <c r="C11" s="13">
        <f t="shared" si="2"/>
        <v>6341.3</v>
      </c>
      <c r="D11" s="13">
        <f t="shared" si="3"/>
        <v>23.3</v>
      </c>
      <c r="E11" s="13">
        <f t="shared" si="4"/>
        <v>1127.0999999999999</v>
      </c>
      <c r="F11" s="13">
        <f t="shared" si="5"/>
        <v>175</v>
      </c>
      <c r="G11" s="13">
        <f t="shared" si="6"/>
        <v>1362.1999999999998</v>
      </c>
      <c r="H11" s="13">
        <v>69.7</v>
      </c>
      <c r="I11" s="13">
        <v>2595.5</v>
      </c>
      <c r="J11" s="13">
        <v>9.5</v>
      </c>
      <c r="K11" s="13">
        <v>352.9</v>
      </c>
      <c r="L11" s="13">
        <v>58.9</v>
      </c>
      <c r="M11" s="13">
        <v>383.9</v>
      </c>
      <c r="N11" s="13">
        <v>87.8</v>
      </c>
      <c r="O11" s="13">
        <v>3745.8</v>
      </c>
      <c r="P11" s="13">
        <v>13.8</v>
      </c>
      <c r="Q11" s="13">
        <v>774.2</v>
      </c>
      <c r="R11" s="13">
        <v>116.1</v>
      </c>
      <c r="S11" s="13">
        <v>978.3</v>
      </c>
    </row>
    <row r="12" spans="1:19" ht="16.149999999999999" hidden="1">
      <c r="A12" s="283" t="s">
        <v>463</v>
      </c>
      <c r="B12" s="13">
        <f t="shared" si="1"/>
        <v>8.8000000000000007</v>
      </c>
      <c r="C12" s="13">
        <f t="shared" si="2"/>
        <v>188.60000000000002</v>
      </c>
      <c r="D12" s="13">
        <f t="shared" si="3"/>
        <v>1</v>
      </c>
      <c r="E12" s="13">
        <f t="shared" si="4"/>
        <v>34</v>
      </c>
      <c r="F12" s="13">
        <f t="shared" si="5"/>
        <v>9.6</v>
      </c>
      <c r="G12" s="13">
        <f t="shared" si="6"/>
        <v>41.6</v>
      </c>
      <c r="H12" s="13">
        <v>4</v>
      </c>
      <c r="I12" s="13">
        <v>55.3</v>
      </c>
      <c r="J12" s="284">
        <v>0</v>
      </c>
      <c r="K12" s="13">
        <v>1</v>
      </c>
      <c r="L12" s="284">
        <v>0</v>
      </c>
      <c r="M12" s="13">
        <v>8.6</v>
      </c>
      <c r="N12" s="13">
        <v>4.8</v>
      </c>
      <c r="O12" s="13">
        <v>133.30000000000001</v>
      </c>
      <c r="P12" s="13">
        <v>1</v>
      </c>
      <c r="Q12" s="13">
        <v>33</v>
      </c>
      <c r="R12" s="13">
        <v>9.6</v>
      </c>
      <c r="S12" s="13">
        <v>33</v>
      </c>
    </row>
    <row r="13" spans="1:19" ht="13.9" hidden="1">
      <c r="A13" s="93" t="s">
        <v>438</v>
      </c>
      <c r="B13" s="41"/>
      <c r="C13" s="41"/>
      <c r="D13" s="41"/>
      <c r="E13" s="41"/>
      <c r="F13" s="41"/>
      <c r="G13" s="41"/>
      <c r="H13" s="41"/>
      <c r="I13" s="41"/>
      <c r="J13" s="41"/>
      <c r="K13" s="41"/>
      <c r="L13" s="41"/>
      <c r="M13" s="41"/>
      <c r="N13" s="41"/>
      <c r="O13" s="41"/>
      <c r="P13" s="280"/>
      <c r="Q13" s="280"/>
      <c r="R13" s="280"/>
      <c r="S13" s="280"/>
    </row>
    <row r="14" spans="1:19" ht="13.9" hidden="1">
      <c r="A14" s="41"/>
      <c r="B14" s="41"/>
      <c r="C14" s="41"/>
      <c r="D14" s="41"/>
      <c r="E14" s="41"/>
      <c r="F14" s="41"/>
      <c r="G14" s="41"/>
      <c r="H14" s="41"/>
      <c r="I14" s="41"/>
      <c r="J14" s="41"/>
      <c r="K14" s="41"/>
      <c r="L14" s="41"/>
      <c r="M14" s="41"/>
      <c r="N14" s="41"/>
      <c r="O14" s="41"/>
      <c r="P14" s="280"/>
      <c r="Q14" s="280"/>
      <c r="R14" s="280"/>
      <c r="S14" s="280"/>
    </row>
    <row r="15" spans="1:19" ht="13.9" hidden="1">
      <c r="A15" s="41" t="s">
        <v>464</v>
      </c>
      <c r="B15" s="41"/>
      <c r="C15" s="41"/>
      <c r="D15" s="41"/>
      <c r="E15" s="41"/>
      <c r="F15" s="41"/>
      <c r="G15" s="41"/>
      <c r="H15" s="41"/>
      <c r="I15" s="41"/>
      <c r="J15" s="41"/>
      <c r="K15" s="41"/>
      <c r="L15" s="41"/>
      <c r="M15" s="41"/>
      <c r="N15" s="41"/>
      <c r="O15" s="41"/>
      <c r="P15" s="41"/>
      <c r="Q15" s="41"/>
      <c r="R15" s="280"/>
      <c r="S15" s="280"/>
    </row>
    <row r="16" spans="1:19" hidden="1">
      <c r="A16" s="41" t="s">
        <v>491</v>
      </c>
      <c r="B16" s="41"/>
      <c r="C16" s="41"/>
      <c r="D16" s="41"/>
      <c r="E16" s="41"/>
      <c r="F16" s="41"/>
      <c r="G16" s="41"/>
      <c r="H16" s="41"/>
      <c r="I16" s="41"/>
      <c r="J16" s="41"/>
      <c r="K16" s="41"/>
      <c r="L16" s="41"/>
      <c r="M16" s="41"/>
      <c r="N16" s="41"/>
      <c r="O16" s="41"/>
      <c r="P16" s="41"/>
      <c r="Q16" s="41"/>
      <c r="R16" s="41"/>
      <c r="S16" s="41"/>
    </row>
    <row r="17" spans="1:19" ht="13.9" hidden="1">
      <c r="A17" s="41" t="s">
        <v>492</v>
      </c>
      <c r="B17" s="41"/>
      <c r="C17" s="41"/>
      <c r="D17" s="41"/>
      <c r="E17" s="41"/>
      <c r="F17" s="41"/>
      <c r="G17" s="41"/>
      <c r="H17" s="41"/>
      <c r="I17" s="41"/>
      <c r="J17" s="41"/>
      <c r="K17" s="41"/>
      <c r="L17" s="41"/>
      <c r="M17" s="41"/>
      <c r="N17" s="41"/>
      <c r="O17" s="41"/>
      <c r="P17" s="41"/>
      <c r="Q17" s="280"/>
      <c r="R17" s="280"/>
      <c r="S17" s="280"/>
    </row>
    <row r="18" spans="1:19" hidden="1">
      <c r="A18" s="41" t="s">
        <v>493</v>
      </c>
      <c r="B18" s="41"/>
      <c r="C18" s="41"/>
      <c r="D18" s="41"/>
      <c r="E18" s="41"/>
      <c r="F18" s="41"/>
      <c r="G18" s="41"/>
      <c r="H18" s="41"/>
      <c r="I18" s="41"/>
      <c r="J18" s="41"/>
      <c r="K18" s="41"/>
      <c r="L18" s="41"/>
      <c r="M18" s="41"/>
      <c r="N18" s="41"/>
      <c r="O18" s="41"/>
      <c r="P18" s="41"/>
      <c r="Q18" s="41"/>
      <c r="R18" s="41"/>
      <c r="S18" s="41"/>
    </row>
    <row r="19" spans="1:19" ht="13.9" hidden="1">
      <c r="A19" s="41" t="s">
        <v>494</v>
      </c>
      <c r="B19" s="41"/>
      <c r="C19" s="41"/>
      <c r="D19" s="41"/>
      <c r="E19" s="41"/>
      <c r="F19" s="41"/>
      <c r="G19" s="41"/>
      <c r="H19" s="41"/>
      <c r="I19" s="41"/>
      <c r="J19" s="41"/>
      <c r="K19" s="41"/>
      <c r="L19" s="41"/>
      <c r="M19" s="41"/>
      <c r="N19" s="41"/>
      <c r="O19" s="41"/>
      <c r="P19" s="41"/>
      <c r="Q19" s="280"/>
      <c r="R19" s="280"/>
      <c r="S19" s="280"/>
    </row>
    <row r="20" spans="1:19" hidden="1"/>
    <row r="24" spans="1:19" ht="13.9">
      <c r="A24" s="136" t="s">
        <v>484</v>
      </c>
    </row>
    <row r="27" spans="1:19" ht="36.6" customHeight="1">
      <c r="A27" s="615" t="s">
        <v>495</v>
      </c>
      <c r="B27" s="615"/>
      <c r="C27" s="615"/>
      <c r="D27" s="615"/>
      <c r="E27" s="615"/>
      <c r="F27" s="615"/>
      <c r="G27" s="615"/>
      <c r="H27" s="615"/>
      <c r="I27" s="615"/>
      <c r="J27" s="615"/>
      <c r="K27" s="615"/>
      <c r="L27" s="615"/>
      <c r="M27" s="615"/>
      <c r="N27" s="615"/>
    </row>
    <row r="28" spans="1:19" ht="16.149999999999999" customHeight="1">
      <c r="A28" s="625" t="s">
        <v>496</v>
      </c>
      <c r="B28" s="617" t="s">
        <v>117</v>
      </c>
      <c r="C28" s="622" t="s">
        <v>118</v>
      </c>
      <c r="D28" s="622"/>
      <c r="E28" s="622"/>
      <c r="F28" s="622"/>
      <c r="G28" s="622"/>
      <c r="H28" s="622"/>
      <c r="I28" s="622" t="s">
        <v>119</v>
      </c>
      <c r="J28" s="622"/>
      <c r="K28" s="622"/>
      <c r="L28" s="622"/>
      <c r="M28" s="622"/>
      <c r="N28" s="622"/>
    </row>
    <row r="29" spans="1:19" ht="16.149999999999999">
      <c r="A29" s="626"/>
      <c r="B29" s="617"/>
      <c r="C29" s="617" t="s">
        <v>117</v>
      </c>
      <c r="D29" s="623" t="s">
        <v>165</v>
      </c>
      <c r="E29" s="623"/>
      <c r="F29" s="623"/>
      <c r="G29" s="623"/>
      <c r="H29" s="623"/>
      <c r="I29" s="617" t="s">
        <v>117</v>
      </c>
      <c r="J29" s="623" t="s">
        <v>165</v>
      </c>
      <c r="K29" s="623"/>
      <c r="L29" s="623"/>
      <c r="M29" s="623"/>
      <c r="N29" s="623"/>
    </row>
    <row r="30" spans="1:19" ht="54.6" customHeight="1">
      <c r="A30" s="627"/>
      <c r="B30" s="617"/>
      <c r="C30" s="617"/>
      <c r="D30" s="269" t="s">
        <v>139</v>
      </c>
      <c r="E30" s="276" t="s">
        <v>478</v>
      </c>
      <c r="F30" s="269" t="s">
        <v>486</v>
      </c>
      <c r="G30" s="269" t="s">
        <v>321</v>
      </c>
      <c r="H30" s="276" t="s">
        <v>479</v>
      </c>
      <c r="I30" s="617"/>
      <c r="J30" s="269" t="s">
        <v>139</v>
      </c>
      <c r="K30" s="276" t="s">
        <v>478</v>
      </c>
      <c r="L30" s="269" t="s">
        <v>486</v>
      </c>
      <c r="M30" s="269" t="s">
        <v>321</v>
      </c>
      <c r="N30" s="276" t="s">
        <v>479</v>
      </c>
    </row>
    <row r="31" spans="1:19" s="190" customFormat="1" ht="16.149999999999999">
      <c r="A31" s="133" t="s">
        <v>430</v>
      </c>
      <c r="B31" s="290">
        <f t="shared" ref="B31:B37" si="7">SUM(B6:G6)</f>
        <v>15636.349999999999</v>
      </c>
      <c r="C31" s="290">
        <f>SUM(H6:M6)</f>
        <v>5542.8500000000013</v>
      </c>
      <c r="D31" s="71">
        <f t="shared" ref="D31:D37" si="8">I6/C31*100</f>
        <v>76.280252938470269</v>
      </c>
      <c r="E31" s="71">
        <f t="shared" ref="E31:E37" si="9">L6/C31*100</f>
        <v>1.3585069052924033</v>
      </c>
      <c r="F31" s="71">
        <f t="shared" ref="F31:F37" si="10">K6/C31*100</f>
        <v>8.4270727152998877</v>
      </c>
      <c r="G31" s="71">
        <f t="shared" ref="G31:G37" si="11">(J6+H6)/C31*100</f>
        <v>2.2163688355268496</v>
      </c>
      <c r="H31" s="71">
        <f t="shared" ref="H31:H37" si="12">M6/C31*100</f>
        <v>11.717798605410572</v>
      </c>
      <c r="I31" s="290">
        <f>SUM(N6:S6)</f>
        <v>10093.500000000002</v>
      </c>
      <c r="J31" s="71">
        <f t="shared" ref="J31:J37" si="13">O6/I31*100</f>
        <v>66.951008074503378</v>
      </c>
      <c r="K31" s="71">
        <f t="shared" ref="K31:K37" si="14">R6/I31*100</f>
        <v>1.7645019071679788</v>
      </c>
      <c r="L31" s="71">
        <f t="shared" ref="L31:L37" si="15">Q6/I31*100</f>
        <v>11.528211225045819</v>
      </c>
      <c r="M31" s="71">
        <f t="shared" ref="M31:M37" si="16">(N6+P6)/I31*100</f>
        <v>1.8170109476395702</v>
      </c>
      <c r="N31" s="71">
        <f t="shared" ref="N31:N37" si="17">S6/I31*100</f>
        <v>17.939267845643233</v>
      </c>
      <c r="P31" s="291"/>
    </row>
    <row r="32" spans="1:19" ht="16.149999999999999">
      <c r="A32" s="285" t="s">
        <v>459</v>
      </c>
      <c r="B32" s="286">
        <f t="shared" si="7"/>
        <v>1171.4000000000001</v>
      </c>
      <c r="C32" s="286">
        <f t="shared" ref="C32:C37" si="18">SUM(H7:M7)</f>
        <v>318.8</v>
      </c>
      <c r="D32" s="113">
        <f t="shared" si="8"/>
        <v>83.12421580928482</v>
      </c>
      <c r="E32" s="113">
        <f t="shared" si="9"/>
        <v>0</v>
      </c>
      <c r="F32" s="113">
        <f t="shared" si="10"/>
        <v>2.7603513174404015</v>
      </c>
      <c r="G32" s="113">
        <f t="shared" si="11"/>
        <v>2.1957340025094103</v>
      </c>
      <c r="H32" s="113">
        <f t="shared" si="12"/>
        <v>11.919698870765369</v>
      </c>
      <c r="I32" s="286">
        <f t="shared" ref="I32:I37" si="19">SUM(N7:S7)</f>
        <v>852.59999999999991</v>
      </c>
      <c r="J32" s="113">
        <f t="shared" si="13"/>
        <v>70.41989209476894</v>
      </c>
      <c r="K32" s="113">
        <f t="shared" si="14"/>
        <v>0.58644147314098061</v>
      </c>
      <c r="L32" s="113">
        <f t="shared" si="15"/>
        <v>5.4304480412854801</v>
      </c>
      <c r="M32" s="113">
        <f t="shared" si="16"/>
        <v>2.240206427398546</v>
      </c>
      <c r="N32" s="113">
        <f t="shared" si="17"/>
        <v>21.323011963406056</v>
      </c>
      <c r="P32" s="237"/>
    </row>
    <row r="33" spans="1:16" ht="18" customHeight="1">
      <c r="A33" s="285" t="s">
        <v>460</v>
      </c>
      <c r="B33" s="286">
        <f t="shared" si="7"/>
        <v>1165.0999999999999</v>
      </c>
      <c r="C33" s="286">
        <f t="shared" si="18"/>
        <v>393.40000000000003</v>
      </c>
      <c r="D33" s="113">
        <f t="shared" si="8"/>
        <v>79.969496695475343</v>
      </c>
      <c r="E33" s="113">
        <f t="shared" si="9"/>
        <v>0.5083884087442806</v>
      </c>
      <c r="F33" s="113">
        <f t="shared" si="10"/>
        <v>5.2872394509405183</v>
      </c>
      <c r="G33" s="113">
        <f t="shared" si="11"/>
        <v>1.779359430604982</v>
      </c>
      <c r="H33" s="113">
        <f t="shared" si="12"/>
        <v>12.455516014234874</v>
      </c>
      <c r="I33" s="286">
        <f t="shared" si="19"/>
        <v>771.7</v>
      </c>
      <c r="J33" s="113">
        <f t="shared" si="13"/>
        <v>69.81987819100685</v>
      </c>
      <c r="K33" s="113">
        <f t="shared" si="14"/>
        <v>1.386549177141376</v>
      </c>
      <c r="L33" s="113">
        <f t="shared" si="15"/>
        <v>6.4921601658675652</v>
      </c>
      <c r="M33" s="113">
        <f t="shared" si="16"/>
        <v>1.4642995982894906</v>
      </c>
      <c r="N33" s="113">
        <f t="shared" si="17"/>
        <v>20.837112867694703</v>
      </c>
      <c r="P33" s="237"/>
    </row>
    <row r="34" spans="1:16" ht="16.149999999999999">
      <c r="A34" s="285" t="s">
        <v>461</v>
      </c>
      <c r="B34" s="286">
        <f t="shared" si="7"/>
        <v>1381.5499999999997</v>
      </c>
      <c r="C34" s="286">
        <f t="shared" si="18"/>
        <v>477.65000000000003</v>
      </c>
      <c r="D34" s="113">
        <f t="shared" si="8"/>
        <v>79.995812833664814</v>
      </c>
      <c r="E34" s="113">
        <f t="shared" si="9"/>
        <v>0.79556160368470619</v>
      </c>
      <c r="F34" s="113">
        <f t="shared" si="10"/>
        <v>5.7992253742279907</v>
      </c>
      <c r="G34" s="113">
        <f t="shared" si="11"/>
        <v>2.0412435884015494</v>
      </c>
      <c r="H34" s="113">
        <f t="shared" si="12"/>
        <v>11.368156600020935</v>
      </c>
      <c r="I34" s="286">
        <f t="shared" si="19"/>
        <v>903.89999999999986</v>
      </c>
      <c r="J34" s="113">
        <f t="shared" si="13"/>
        <v>70.240070804292515</v>
      </c>
      <c r="K34" s="113">
        <f t="shared" si="14"/>
        <v>1.2722646310432573</v>
      </c>
      <c r="L34" s="113">
        <f t="shared" si="15"/>
        <v>8.8394733930744565</v>
      </c>
      <c r="M34" s="113">
        <f t="shared" si="16"/>
        <v>1.6373492642991483</v>
      </c>
      <c r="N34" s="113">
        <f t="shared" si="17"/>
        <v>18.010841907290633</v>
      </c>
      <c r="P34" s="237"/>
    </row>
    <row r="35" spans="1:16" ht="16.149999999999999">
      <c r="A35" s="285" t="s">
        <v>462</v>
      </c>
      <c r="B35" s="286">
        <f t="shared" si="7"/>
        <v>2448.2999999999997</v>
      </c>
      <c r="C35" s="286">
        <f t="shared" si="18"/>
        <v>813.7</v>
      </c>
      <c r="D35" s="113">
        <f t="shared" si="8"/>
        <v>75.65441809020524</v>
      </c>
      <c r="E35" s="113">
        <f t="shared" si="9"/>
        <v>1.3026914096104214</v>
      </c>
      <c r="F35" s="113">
        <f t="shared" si="10"/>
        <v>6.8698537544549581</v>
      </c>
      <c r="G35" s="113">
        <f t="shared" si="11"/>
        <v>1.9540371144156319</v>
      </c>
      <c r="H35" s="113">
        <f t="shared" si="12"/>
        <v>14.218999631313753</v>
      </c>
      <c r="I35" s="286">
        <f t="shared" si="19"/>
        <v>1634.6</v>
      </c>
      <c r="J35" s="113">
        <f t="shared" si="13"/>
        <v>67.570047718096177</v>
      </c>
      <c r="K35" s="113">
        <f t="shared" si="14"/>
        <v>1.541661568579469</v>
      </c>
      <c r="L35" s="113">
        <f t="shared" si="15"/>
        <v>11.017986051633427</v>
      </c>
      <c r="M35" s="113">
        <f t="shared" si="16"/>
        <v>1.8842530282637955</v>
      </c>
      <c r="N35" s="113">
        <f t="shared" si="17"/>
        <v>17.986051633427138</v>
      </c>
      <c r="P35" s="237"/>
    </row>
    <row r="36" spans="1:16" ht="16.149999999999999">
      <c r="A36" s="285">
        <v>2</v>
      </c>
      <c r="B36" s="286">
        <f t="shared" si="7"/>
        <v>9186.4000000000015</v>
      </c>
      <c r="C36" s="286">
        <f t="shared" si="18"/>
        <v>3470.4</v>
      </c>
      <c r="D36" s="113">
        <f t="shared" si="8"/>
        <v>74.789649608114345</v>
      </c>
      <c r="E36" s="113">
        <f t="shared" si="9"/>
        <v>1.6972106961733517</v>
      </c>
      <c r="F36" s="113">
        <f t="shared" si="10"/>
        <v>10.16885661595205</v>
      </c>
      <c r="G36" s="113">
        <f t="shared" si="11"/>
        <v>2.2821576763485476</v>
      </c>
      <c r="H36" s="113">
        <f t="shared" si="12"/>
        <v>11.062125403411709</v>
      </c>
      <c r="I36" s="286">
        <f t="shared" si="19"/>
        <v>5716.0000000000009</v>
      </c>
      <c r="J36" s="113">
        <f t="shared" si="13"/>
        <v>65.531840447865633</v>
      </c>
      <c r="K36" s="113">
        <f t="shared" si="14"/>
        <v>2.0311406578026587</v>
      </c>
      <c r="L36" s="113">
        <f t="shared" si="15"/>
        <v>13.5444366689993</v>
      </c>
      <c r="M36" s="113">
        <f t="shared" si="16"/>
        <v>1.777466759972008</v>
      </c>
      <c r="N36" s="113">
        <f t="shared" si="17"/>
        <v>17.11511546536039</v>
      </c>
      <c r="P36" s="237"/>
    </row>
    <row r="37" spans="1:16" ht="16.149999999999999">
      <c r="A37" s="285" t="s">
        <v>463</v>
      </c>
      <c r="B37" s="286">
        <f t="shared" si="7"/>
        <v>283.60000000000002</v>
      </c>
      <c r="C37" s="286">
        <f t="shared" si="18"/>
        <v>68.899999999999991</v>
      </c>
      <c r="D37" s="113">
        <f t="shared" si="8"/>
        <v>80.261248185776495</v>
      </c>
      <c r="E37" s="113">
        <f t="shared" si="9"/>
        <v>0</v>
      </c>
      <c r="F37" s="113">
        <f t="shared" si="10"/>
        <v>1.4513788098693761</v>
      </c>
      <c r="G37" s="113">
        <f t="shared" si="11"/>
        <v>5.8055152394775043</v>
      </c>
      <c r="H37" s="113">
        <f t="shared" si="12"/>
        <v>12.481857764876633</v>
      </c>
      <c r="I37" s="286">
        <f t="shared" si="19"/>
        <v>214.70000000000002</v>
      </c>
      <c r="J37" s="113">
        <f t="shared" si="13"/>
        <v>62.086632510479745</v>
      </c>
      <c r="K37" s="113">
        <f t="shared" si="14"/>
        <v>4.4713553795994407</v>
      </c>
      <c r="L37" s="113">
        <f t="shared" si="15"/>
        <v>15.370284117373078</v>
      </c>
      <c r="M37" s="113">
        <f t="shared" si="16"/>
        <v>2.7014438751746623</v>
      </c>
      <c r="N37" s="113">
        <f t="shared" si="17"/>
        <v>15.370284117373078</v>
      </c>
      <c r="P37" s="237"/>
    </row>
    <row r="38" spans="1:16">
      <c r="A38" s="93" t="s">
        <v>438</v>
      </c>
    </row>
    <row r="39" spans="1:16">
      <c r="A39" s="41" t="s">
        <v>464</v>
      </c>
    </row>
    <row r="40" spans="1:16" ht="37.15" customHeight="1">
      <c r="A40" s="624" t="s">
        <v>491</v>
      </c>
      <c r="B40" s="624"/>
      <c r="C40" s="624"/>
      <c r="D40" s="624"/>
      <c r="E40" s="624"/>
      <c r="F40" s="624"/>
      <c r="G40" s="624"/>
      <c r="H40" s="624"/>
      <c r="I40" s="624"/>
      <c r="J40" s="624"/>
      <c r="K40" s="624"/>
      <c r="L40" s="624"/>
      <c r="M40" s="624"/>
      <c r="N40" s="624"/>
    </row>
    <row r="41" spans="1:16">
      <c r="A41" s="41" t="s">
        <v>492</v>
      </c>
    </row>
    <row r="42" spans="1:16">
      <c r="A42" s="41" t="s">
        <v>493</v>
      </c>
    </row>
    <row r="43" spans="1:16">
      <c r="A43" s="41" t="s">
        <v>494</v>
      </c>
    </row>
    <row r="48" spans="1:16">
      <c r="D48" s="237"/>
    </row>
    <row r="49" spans="4:7">
      <c r="D49" s="237"/>
    </row>
    <row r="50" spans="4:7">
      <c r="D50" s="237"/>
      <c r="G50" s="393"/>
    </row>
    <row r="51" spans="4:7">
      <c r="D51" s="237"/>
    </row>
    <row r="52" spans="4:7">
      <c r="D52" s="237"/>
    </row>
    <row r="53" spans="4:7">
      <c r="D53" s="237"/>
    </row>
    <row r="54" spans="4:7">
      <c r="D54" s="237"/>
    </row>
    <row r="55" spans="4:7">
      <c r="D55" s="237"/>
    </row>
    <row r="56" spans="4:7">
      <c r="D56" s="237"/>
    </row>
  </sheetData>
  <mergeCells count="14">
    <mergeCell ref="A40:N40"/>
    <mergeCell ref="A28:A30"/>
    <mergeCell ref="A4:A5"/>
    <mergeCell ref="B4:G4"/>
    <mergeCell ref="H4:M4"/>
    <mergeCell ref="N4:S4"/>
    <mergeCell ref="B28:B30"/>
    <mergeCell ref="C28:H28"/>
    <mergeCell ref="I28:N28"/>
    <mergeCell ref="C29:C30"/>
    <mergeCell ref="D29:H29"/>
    <mergeCell ref="I29:I30"/>
    <mergeCell ref="J29:N29"/>
    <mergeCell ref="A27:N27"/>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726BD3-E39F-423F-877D-A7B383EA1BAD}">
  <dimension ref="A1:O54"/>
  <sheetViews>
    <sheetView tabSelected="1" topLeftCell="A35" workbookViewId="0">
      <selection activeCell="A24" sqref="A24"/>
    </sheetView>
  </sheetViews>
  <sheetFormatPr defaultColWidth="8.85546875" defaultRowHeight="12.6"/>
  <cols>
    <col min="1" max="1" width="19" style="42" customWidth="1"/>
    <col min="2" max="13" width="14.28515625" style="42" customWidth="1"/>
    <col min="14" max="14" width="8.85546875" style="42"/>
    <col min="15" max="15" width="12.140625" style="42" bestFit="1" customWidth="1"/>
    <col min="16" max="16384" width="8.85546875" style="42"/>
  </cols>
  <sheetData>
    <row r="1" spans="1:13" s="199" customFormat="1" ht="16.149999999999999" hidden="1">
      <c r="A1" s="171" t="s">
        <v>247</v>
      </c>
    </row>
    <row r="2" spans="1:13" hidden="1"/>
    <row r="3" spans="1:13" s="288" customFormat="1" ht="16.149999999999999" hidden="1">
      <c r="A3" s="278" t="s">
        <v>497</v>
      </c>
      <c r="B3" s="278"/>
      <c r="C3" s="278"/>
      <c r="D3" s="278"/>
      <c r="E3" s="278"/>
      <c r="F3" s="278"/>
      <c r="G3" s="278"/>
      <c r="H3" s="278"/>
      <c r="I3" s="278"/>
      <c r="J3" s="278"/>
      <c r="K3" s="278"/>
      <c r="L3" s="278"/>
      <c r="M3" s="278"/>
    </row>
    <row r="4" spans="1:13" s="46" customFormat="1" ht="16.149999999999999" hidden="1">
      <c r="A4" s="470" t="s">
        <v>115</v>
      </c>
      <c r="B4" s="630" t="s">
        <v>118</v>
      </c>
      <c r="C4" s="630"/>
      <c r="D4" s="630"/>
      <c r="E4" s="630"/>
      <c r="F4" s="630"/>
      <c r="G4" s="630"/>
      <c r="H4" s="630" t="s">
        <v>119</v>
      </c>
      <c r="I4" s="630"/>
      <c r="J4" s="630"/>
      <c r="K4" s="630"/>
      <c r="L4" s="630"/>
      <c r="M4" s="630"/>
    </row>
    <row r="5" spans="1:13" s="46" customFormat="1" ht="32.450000000000003" hidden="1">
      <c r="A5" s="470"/>
      <c r="B5" s="83" t="s">
        <v>475</v>
      </c>
      <c r="C5" s="83" t="s">
        <v>139</v>
      </c>
      <c r="D5" s="83" t="s">
        <v>476</v>
      </c>
      <c r="E5" s="83" t="s">
        <v>477</v>
      </c>
      <c r="F5" s="83" t="s">
        <v>478</v>
      </c>
      <c r="G5" s="83" t="s">
        <v>479</v>
      </c>
      <c r="H5" s="83" t="s">
        <v>475</v>
      </c>
      <c r="I5" s="83" t="s">
        <v>139</v>
      </c>
      <c r="J5" s="83" t="s">
        <v>476</v>
      </c>
      <c r="K5" s="83" t="s">
        <v>477</v>
      </c>
      <c r="L5" s="83" t="s">
        <v>478</v>
      </c>
      <c r="M5" s="83" t="s">
        <v>479</v>
      </c>
    </row>
    <row r="6" spans="1:13" s="46" customFormat="1" ht="16.149999999999999" hidden="1">
      <c r="A6" s="28" t="s">
        <v>231</v>
      </c>
      <c r="B6" s="289">
        <v>1501.3999999999999</v>
      </c>
      <c r="C6" s="289">
        <v>25338</v>
      </c>
      <c r="D6" s="289">
        <v>145.69999999999999</v>
      </c>
      <c r="E6" s="289">
        <v>10799.1</v>
      </c>
      <c r="F6" s="289">
        <v>2375.6</v>
      </c>
      <c r="G6" s="289">
        <v>7402.7</v>
      </c>
      <c r="H6" s="289">
        <v>616.9</v>
      </c>
      <c r="I6" s="289">
        <v>23581.7</v>
      </c>
      <c r="J6" s="289">
        <v>141.4</v>
      </c>
      <c r="K6" s="289">
        <v>9704.1</v>
      </c>
      <c r="L6" s="289">
        <v>2435.7000000000003</v>
      </c>
      <c r="M6" s="289">
        <v>8162</v>
      </c>
    </row>
    <row r="7" spans="1:13" s="46" customFormat="1" ht="16.149999999999999" hidden="1">
      <c r="A7" s="28" t="s">
        <v>124</v>
      </c>
      <c r="B7" s="289">
        <v>32</v>
      </c>
      <c r="C7" s="289">
        <v>650.79999999999995</v>
      </c>
      <c r="D7" s="289">
        <v>34.1</v>
      </c>
      <c r="E7" s="289">
        <v>1189</v>
      </c>
      <c r="F7" s="289">
        <v>225.5</v>
      </c>
      <c r="G7" s="289">
        <v>85.7</v>
      </c>
      <c r="H7" s="289">
        <v>21.2</v>
      </c>
      <c r="I7" s="289">
        <v>553.9</v>
      </c>
      <c r="J7" s="289">
        <v>26.3</v>
      </c>
      <c r="K7" s="289">
        <v>908.7</v>
      </c>
      <c r="L7" s="289">
        <v>172.8</v>
      </c>
      <c r="M7" s="289">
        <v>103</v>
      </c>
    </row>
    <row r="8" spans="1:13" s="46" customFormat="1" ht="16.149999999999999" hidden="1">
      <c r="A8" s="28" t="s">
        <v>125</v>
      </c>
      <c r="B8" s="289">
        <v>915.3</v>
      </c>
      <c r="C8" s="289">
        <v>3271.1</v>
      </c>
      <c r="D8" s="289">
        <v>35</v>
      </c>
      <c r="E8" s="289">
        <v>3278.2</v>
      </c>
      <c r="F8" s="289">
        <v>93.8</v>
      </c>
      <c r="G8" s="289">
        <v>395.5</v>
      </c>
      <c r="H8" s="289">
        <v>71.5</v>
      </c>
      <c r="I8" s="289">
        <v>3021.6</v>
      </c>
      <c r="J8" s="289">
        <v>23.2</v>
      </c>
      <c r="K8" s="289">
        <v>2828.5</v>
      </c>
      <c r="L8" s="289">
        <v>750.9</v>
      </c>
      <c r="M8" s="289">
        <v>556.20000000000005</v>
      </c>
    </row>
    <row r="9" spans="1:13" s="46" customFormat="1" ht="16.149999999999999" hidden="1">
      <c r="A9" s="28" t="s">
        <v>126</v>
      </c>
      <c r="B9" s="289">
        <v>381.4</v>
      </c>
      <c r="C9" s="289">
        <v>12818.9</v>
      </c>
      <c r="D9" s="289">
        <v>36.5</v>
      </c>
      <c r="E9" s="289">
        <v>3988.4</v>
      </c>
      <c r="F9" s="289">
        <v>1423.2</v>
      </c>
      <c r="G9" s="289">
        <v>1825.7</v>
      </c>
      <c r="H9" s="289">
        <v>382.4</v>
      </c>
      <c r="I9" s="289">
        <v>12835.5</v>
      </c>
      <c r="J9" s="289">
        <v>55</v>
      </c>
      <c r="K9" s="289">
        <v>4072.6</v>
      </c>
      <c r="L9" s="289">
        <v>1015.4</v>
      </c>
      <c r="M9" s="289">
        <v>3217.7</v>
      </c>
    </row>
    <row r="10" spans="1:13" s="46" customFormat="1" ht="16.149999999999999" hidden="1">
      <c r="A10" s="28" t="s">
        <v>127</v>
      </c>
      <c r="B10" s="289">
        <v>110.2</v>
      </c>
      <c r="C10" s="289">
        <v>6478.7</v>
      </c>
      <c r="D10" s="289">
        <v>13.2</v>
      </c>
      <c r="E10" s="289">
        <v>795.4</v>
      </c>
      <c r="F10" s="289">
        <v>255</v>
      </c>
      <c r="G10" s="289">
        <v>341.9</v>
      </c>
      <c r="H10" s="289">
        <v>94.8</v>
      </c>
      <c r="I10" s="289">
        <v>5405.5</v>
      </c>
      <c r="J10" s="289">
        <v>14.4</v>
      </c>
      <c r="K10" s="289">
        <v>675.7</v>
      </c>
      <c r="L10" s="289">
        <v>202.8</v>
      </c>
      <c r="M10" s="289">
        <v>488</v>
      </c>
    </row>
    <row r="11" spans="1:13" s="46" customFormat="1" ht="16.149999999999999" hidden="1">
      <c r="A11" s="28" t="s">
        <v>128</v>
      </c>
      <c r="B11" s="289">
        <v>62.5</v>
      </c>
      <c r="C11" s="289">
        <v>2118.5</v>
      </c>
      <c r="D11" s="289">
        <v>26.9</v>
      </c>
      <c r="E11" s="289">
        <v>1548.1</v>
      </c>
      <c r="F11" s="289">
        <v>378.1</v>
      </c>
      <c r="G11" s="289">
        <v>4753.8999999999996</v>
      </c>
      <c r="H11" s="289">
        <v>47</v>
      </c>
      <c r="I11" s="289">
        <v>1765.2</v>
      </c>
      <c r="J11" s="289">
        <v>22.5</v>
      </c>
      <c r="K11" s="289">
        <v>1218.5999999999999</v>
      </c>
      <c r="L11" s="289">
        <v>293.8</v>
      </c>
      <c r="M11" s="289">
        <v>3797.1</v>
      </c>
    </row>
    <row r="12" spans="1:13" hidden="1">
      <c r="A12" s="93" t="s">
        <v>438</v>
      </c>
      <c r="B12" s="41"/>
      <c r="C12" s="41"/>
    </row>
    <row r="13" spans="1:13" hidden="1">
      <c r="A13" s="93" t="s">
        <v>469</v>
      </c>
    </row>
    <row r="14" spans="1:13" hidden="1">
      <c r="A14" s="93" t="s">
        <v>470</v>
      </c>
    </row>
    <row r="15" spans="1:13" hidden="1">
      <c r="A15" s="93" t="s">
        <v>471</v>
      </c>
    </row>
    <row r="16" spans="1:13" hidden="1">
      <c r="A16" s="93" t="s">
        <v>472</v>
      </c>
    </row>
    <row r="17" spans="1:15" hidden="1">
      <c r="A17" s="93" t="s">
        <v>473</v>
      </c>
    </row>
    <row r="18" spans="1:15" hidden="1"/>
    <row r="19" spans="1:15" hidden="1"/>
    <row r="20" spans="1:15" hidden="1"/>
    <row r="24" spans="1:15" ht="13.9">
      <c r="A24" s="136"/>
    </row>
    <row r="27" spans="1:15" ht="25.15" customHeight="1">
      <c r="A27" s="615" t="s">
        <v>498</v>
      </c>
      <c r="B27" s="615"/>
      <c r="C27" s="615"/>
      <c r="D27" s="615"/>
      <c r="E27" s="615"/>
      <c r="F27" s="615"/>
      <c r="G27" s="615"/>
      <c r="H27" s="615"/>
      <c r="I27" s="615"/>
      <c r="J27" s="615"/>
      <c r="K27" s="615"/>
      <c r="L27" s="615"/>
      <c r="M27" s="615"/>
    </row>
    <row r="28" spans="1:15" s="275" customFormat="1" ht="16.149999999999999">
      <c r="A28" s="618" t="s">
        <v>115</v>
      </c>
      <c r="B28" s="631" t="s">
        <v>118</v>
      </c>
      <c r="C28" s="616"/>
      <c r="D28" s="616"/>
      <c r="E28" s="616"/>
      <c r="F28" s="616"/>
      <c r="G28" s="616"/>
      <c r="H28" s="632" t="s">
        <v>119</v>
      </c>
      <c r="I28" s="616"/>
      <c r="J28" s="616"/>
      <c r="K28" s="616"/>
      <c r="L28" s="616"/>
      <c r="M28" s="616"/>
    </row>
    <row r="29" spans="1:15" s="275" customFormat="1" ht="16.149999999999999">
      <c r="A29" s="618"/>
      <c r="B29" s="633" t="s">
        <v>117</v>
      </c>
      <c r="C29" s="633" t="s">
        <v>165</v>
      </c>
      <c r="D29" s="617"/>
      <c r="E29" s="617"/>
      <c r="F29" s="617"/>
      <c r="G29" s="634"/>
      <c r="H29" s="479" t="s">
        <v>117</v>
      </c>
      <c r="I29" s="633" t="s">
        <v>165</v>
      </c>
      <c r="J29" s="617"/>
      <c r="K29" s="617"/>
      <c r="L29" s="617"/>
      <c r="M29" s="617"/>
    </row>
    <row r="30" spans="1:15" s="275" customFormat="1" ht="32.450000000000003">
      <c r="A30" s="618"/>
      <c r="B30" s="633"/>
      <c r="C30" s="269" t="s">
        <v>139</v>
      </c>
      <c r="D30" s="276" t="s">
        <v>478</v>
      </c>
      <c r="E30" s="269" t="s">
        <v>486</v>
      </c>
      <c r="F30" s="269" t="s">
        <v>321</v>
      </c>
      <c r="G30" s="387" t="s">
        <v>479</v>
      </c>
      <c r="H30" s="479"/>
      <c r="I30" s="320" t="s">
        <v>139</v>
      </c>
      <c r="J30" s="276" t="s">
        <v>478</v>
      </c>
      <c r="K30" s="269" t="s">
        <v>486</v>
      </c>
      <c r="L30" s="269" t="s">
        <v>321</v>
      </c>
      <c r="M30" s="276" t="s">
        <v>479</v>
      </c>
    </row>
    <row r="31" spans="1:15" s="190" customFormat="1" ht="16.149999999999999">
      <c r="A31" s="292" t="s">
        <v>231</v>
      </c>
      <c r="B31" s="364">
        <f>SUM(B6:G6)</f>
        <v>47562.5</v>
      </c>
      <c r="C31" s="71">
        <f>C6*100/B31</f>
        <v>53.273061760840996</v>
      </c>
      <c r="D31" s="71">
        <f>F6/B31*100</f>
        <v>4.9946911957950064</v>
      </c>
      <c r="E31" s="71">
        <f>E6/B31*100</f>
        <v>22.705072273324571</v>
      </c>
      <c r="F31" s="71">
        <f>(D6+B6)/B31*100</f>
        <v>3.4630223390275954</v>
      </c>
      <c r="G31" s="71">
        <f>G6*100/B31</f>
        <v>15.564152431011827</v>
      </c>
      <c r="H31" s="364">
        <f>SUM(H6:M6)</f>
        <v>44641.8</v>
      </c>
      <c r="I31" s="71">
        <f>I6*100/H31</f>
        <v>52.824258878450237</v>
      </c>
      <c r="J31" s="71">
        <f>L6/H31*100</f>
        <v>5.4560972003817048</v>
      </c>
      <c r="K31" s="71">
        <f>K6/H31*100</f>
        <v>21.737698748706368</v>
      </c>
      <c r="L31" s="71">
        <f>(J6+H6)/H31*100</f>
        <v>1.6986322236110549</v>
      </c>
      <c r="M31" s="71">
        <f>M6*100/H31</f>
        <v>18.283312948850629</v>
      </c>
      <c r="N31" s="291"/>
      <c r="O31" s="388"/>
    </row>
    <row r="32" spans="1:15" ht="16.149999999999999">
      <c r="A32" s="123" t="s">
        <v>124</v>
      </c>
      <c r="B32" s="365">
        <f t="shared" ref="B32:B36" si="0">SUM(B7:G7)</f>
        <v>2217.1</v>
      </c>
      <c r="C32" s="113">
        <f t="shared" ref="C32:C36" si="1">C7*100/B32</f>
        <v>29.353660186730412</v>
      </c>
      <c r="D32" s="113">
        <f t="shared" ref="D32:D36" si="2">F7/B32*100</f>
        <v>10.170944025979885</v>
      </c>
      <c r="E32" s="113">
        <f t="shared" ref="E32:E36" si="3">E7/B32*100</f>
        <v>53.628613955166657</v>
      </c>
      <c r="F32" s="113">
        <f t="shared" ref="F32:F36" si="4">(D7+B7)/B32*100</f>
        <v>2.981372062604303</v>
      </c>
      <c r="G32" s="113">
        <f t="shared" ref="G32:G36" si="5">G7*100/B32</f>
        <v>3.8654097695187408</v>
      </c>
      <c r="H32" s="365">
        <f t="shared" ref="H32:H36" si="6">SUM(H7:M7)</f>
        <v>1785.8999999999999</v>
      </c>
      <c r="I32" s="113">
        <f t="shared" ref="I32:I36" si="7">I7*100/H32</f>
        <v>31.015174421860127</v>
      </c>
      <c r="J32" s="113">
        <f t="shared" ref="J32:J36" si="8">L7/H32*100</f>
        <v>9.6757937174533861</v>
      </c>
      <c r="K32" s="113">
        <f t="shared" ref="K32:K36" si="9">K7/H32*100</f>
        <v>50.88190828153872</v>
      </c>
      <c r="L32" s="113">
        <f t="shared" ref="L32:L36" si="10">(J7+H7)/H32*100</f>
        <v>2.6597233887675684</v>
      </c>
      <c r="M32" s="113">
        <f t="shared" ref="M32:M36" si="11">M7*100/H32</f>
        <v>5.7674001903802008</v>
      </c>
      <c r="N32" s="291"/>
      <c r="O32" s="388"/>
    </row>
    <row r="33" spans="1:15" ht="16.149999999999999">
      <c r="A33" s="123" t="s">
        <v>125</v>
      </c>
      <c r="B33" s="365">
        <f t="shared" si="0"/>
        <v>7988.9</v>
      </c>
      <c r="C33" s="113">
        <f t="shared" si="1"/>
        <v>40.94556196722953</v>
      </c>
      <c r="D33" s="113">
        <f t="shared" si="2"/>
        <v>1.1741291041319832</v>
      </c>
      <c r="E33" s="113">
        <f t="shared" si="3"/>
        <v>41.034435278949545</v>
      </c>
      <c r="F33" s="113">
        <f t="shared" si="4"/>
        <v>11.895254665848865</v>
      </c>
      <c r="G33" s="113">
        <f t="shared" si="5"/>
        <v>4.9506189838400783</v>
      </c>
      <c r="H33" s="365">
        <f t="shared" si="6"/>
        <v>7251.8999999999987</v>
      </c>
      <c r="I33" s="113">
        <f t="shared" si="7"/>
        <v>41.666321929425401</v>
      </c>
      <c r="J33" s="113">
        <f t="shared" si="8"/>
        <v>10.354527778926903</v>
      </c>
      <c r="K33" s="113">
        <f t="shared" si="9"/>
        <v>39.003571477819612</v>
      </c>
      <c r="L33" s="113">
        <f t="shared" si="10"/>
        <v>1.3058646699485654</v>
      </c>
      <c r="M33" s="113">
        <f t="shared" si="11"/>
        <v>7.6697141438795375</v>
      </c>
      <c r="N33" s="291"/>
      <c r="O33" s="388"/>
    </row>
    <row r="34" spans="1:15" ht="16.149999999999999">
      <c r="A34" s="123" t="s">
        <v>126</v>
      </c>
      <c r="B34" s="365">
        <f t="shared" si="0"/>
        <v>20474.100000000002</v>
      </c>
      <c r="C34" s="113">
        <f t="shared" si="1"/>
        <v>62.610322309649746</v>
      </c>
      <c r="D34" s="113">
        <f t="shared" si="2"/>
        <v>6.9512212991047218</v>
      </c>
      <c r="E34" s="113">
        <f t="shared" si="3"/>
        <v>19.480221352831137</v>
      </c>
      <c r="F34" s="113">
        <f t="shared" si="4"/>
        <v>2.041115360382141</v>
      </c>
      <c r="G34" s="113">
        <f t="shared" si="5"/>
        <v>8.917119678032245</v>
      </c>
      <c r="H34" s="365">
        <f t="shared" si="6"/>
        <v>21578.600000000002</v>
      </c>
      <c r="I34" s="113">
        <f t="shared" si="7"/>
        <v>59.482542889714807</v>
      </c>
      <c r="J34" s="113">
        <f t="shared" si="8"/>
        <v>4.7055879436107988</v>
      </c>
      <c r="K34" s="113">
        <f t="shared" si="9"/>
        <v>18.873328204795488</v>
      </c>
      <c r="L34" s="113">
        <f t="shared" si="10"/>
        <v>2.0270082396448332</v>
      </c>
      <c r="M34" s="113">
        <f t="shared" si="11"/>
        <v>14.911532722234064</v>
      </c>
      <c r="N34" s="291"/>
      <c r="O34" s="388"/>
    </row>
    <row r="35" spans="1:15" ht="16.149999999999999">
      <c r="A35" s="123" t="s">
        <v>127</v>
      </c>
      <c r="B35" s="365">
        <f t="shared" si="0"/>
        <v>7994.3999999999987</v>
      </c>
      <c r="C35" s="113">
        <f t="shared" si="1"/>
        <v>81.040478334834404</v>
      </c>
      <c r="D35" s="113">
        <f t="shared" si="2"/>
        <v>3.189732812969079</v>
      </c>
      <c r="E35" s="113">
        <f t="shared" si="3"/>
        <v>9.9494646252376686</v>
      </c>
      <c r="F35" s="113">
        <f t="shared" si="4"/>
        <v>1.5435805063544483</v>
      </c>
      <c r="G35" s="113">
        <f t="shared" si="5"/>
        <v>4.2767437206044239</v>
      </c>
      <c r="H35" s="365">
        <f t="shared" si="6"/>
        <v>6881.2</v>
      </c>
      <c r="I35" s="113">
        <f t="shared" si="7"/>
        <v>78.554612567575418</v>
      </c>
      <c r="J35" s="113">
        <f t="shared" si="8"/>
        <v>2.9471603790036625</v>
      </c>
      <c r="K35" s="113">
        <f t="shared" si="9"/>
        <v>9.8195082253095389</v>
      </c>
      <c r="L35" s="113">
        <f t="shared" si="10"/>
        <v>1.5869325117712028</v>
      </c>
      <c r="M35" s="113">
        <f t="shared" si="11"/>
        <v>7.0917863163401735</v>
      </c>
      <c r="N35" s="291"/>
      <c r="O35" s="388"/>
    </row>
    <row r="36" spans="1:15" ht="16.149999999999999">
      <c r="A36" s="123" t="s">
        <v>128</v>
      </c>
      <c r="B36" s="365">
        <f t="shared" si="0"/>
        <v>8888</v>
      </c>
      <c r="C36" s="113">
        <f t="shared" si="1"/>
        <v>23.835508550855085</v>
      </c>
      <c r="D36" s="113">
        <f t="shared" si="2"/>
        <v>4.2540504050405037</v>
      </c>
      <c r="E36" s="113">
        <f t="shared" si="3"/>
        <v>17.417866786678669</v>
      </c>
      <c r="F36" s="113">
        <f t="shared" si="4"/>
        <v>1.005850585058506</v>
      </c>
      <c r="G36" s="113">
        <f t="shared" si="5"/>
        <v>53.486723672367233</v>
      </c>
      <c r="H36" s="365">
        <f t="shared" si="6"/>
        <v>7144.2000000000007</v>
      </c>
      <c r="I36" s="113">
        <f t="shared" si="7"/>
        <v>24.708154866885025</v>
      </c>
      <c r="J36" s="113">
        <f t="shared" si="8"/>
        <v>4.1124268637496142</v>
      </c>
      <c r="K36" s="113">
        <f t="shared" si="9"/>
        <v>17.057193247669435</v>
      </c>
      <c r="L36" s="113">
        <f t="shared" si="10"/>
        <v>0.97281711038324781</v>
      </c>
      <c r="M36" s="113">
        <f t="shared" si="11"/>
        <v>53.149407911312665</v>
      </c>
      <c r="N36" s="291"/>
      <c r="O36" s="388"/>
    </row>
    <row r="37" spans="1:15">
      <c r="A37" s="93" t="s">
        <v>438</v>
      </c>
      <c r="N37" s="291"/>
    </row>
    <row r="38" spans="1:15">
      <c r="A38" s="93" t="s">
        <v>469</v>
      </c>
    </row>
    <row r="39" spans="1:15">
      <c r="A39" s="93" t="s">
        <v>470</v>
      </c>
    </row>
    <row r="40" spans="1:15">
      <c r="A40" s="93" t="s">
        <v>471</v>
      </c>
    </row>
    <row r="41" spans="1:15">
      <c r="A41" s="93" t="s">
        <v>472</v>
      </c>
    </row>
    <row r="42" spans="1:15">
      <c r="A42" s="93" t="s">
        <v>473</v>
      </c>
    </row>
    <row r="45" spans="1:15">
      <c r="C45" s="237"/>
    </row>
    <row r="46" spans="1:15">
      <c r="C46" s="237"/>
    </row>
    <row r="47" spans="1:15">
      <c r="C47" s="237"/>
    </row>
    <row r="48" spans="1:15">
      <c r="C48" s="237"/>
    </row>
    <row r="49" spans="3:6">
      <c r="C49" s="237"/>
      <c r="F49" s="393"/>
    </row>
    <row r="50" spans="3:6">
      <c r="C50" s="237"/>
    </row>
    <row r="51" spans="3:6">
      <c r="C51" s="237"/>
    </row>
    <row r="52" spans="3:6">
      <c r="C52" s="237"/>
    </row>
    <row r="53" spans="3:6">
      <c r="C53" s="237"/>
    </row>
    <row r="54" spans="3:6">
      <c r="C54" s="237"/>
    </row>
  </sheetData>
  <mergeCells count="11">
    <mergeCell ref="A28:A30"/>
    <mergeCell ref="A4:A5"/>
    <mergeCell ref="B4:G4"/>
    <mergeCell ref="H4:M4"/>
    <mergeCell ref="A27:M27"/>
    <mergeCell ref="B28:G28"/>
    <mergeCell ref="H28:M28"/>
    <mergeCell ref="B29:B30"/>
    <mergeCell ref="C29:G29"/>
    <mergeCell ref="H29:H30"/>
    <mergeCell ref="I29:M2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2"/>
  <sheetViews>
    <sheetView showGridLines="0" zoomScaleNormal="100" workbookViewId="0">
      <selection activeCell="E12" sqref="E12"/>
    </sheetView>
  </sheetViews>
  <sheetFormatPr defaultColWidth="7.7109375" defaultRowHeight="13.15"/>
  <cols>
    <col min="1" max="1" width="20.140625" style="1" customWidth="1"/>
    <col min="2" max="4" width="18.28515625" style="1" customWidth="1"/>
    <col min="5" max="8" width="10.140625" style="1" bestFit="1" customWidth="1"/>
    <col min="9" max="9" width="11.140625" style="1" bestFit="1" customWidth="1"/>
    <col min="10" max="16384" width="7.7109375" style="1"/>
  </cols>
  <sheetData>
    <row r="1" spans="1:8" ht="55.15" customHeight="1">
      <c r="A1" s="397" t="s">
        <v>142</v>
      </c>
      <c r="B1" s="397"/>
      <c r="C1" s="397"/>
      <c r="D1" s="397"/>
    </row>
    <row r="2" spans="1:8" ht="16.149999999999999">
      <c r="A2" s="400" t="s">
        <v>143</v>
      </c>
      <c r="B2" s="400" t="s">
        <v>144</v>
      </c>
      <c r="C2" s="400"/>
      <c r="D2" s="400"/>
      <c r="H2" s="6"/>
    </row>
    <row r="3" spans="1:8" ht="16.149999999999999">
      <c r="A3" s="400"/>
      <c r="B3" s="401" t="s">
        <v>145</v>
      </c>
      <c r="C3" s="401"/>
      <c r="D3" s="401"/>
      <c r="G3" s="7"/>
    </row>
    <row r="4" spans="1:8" ht="16.149999999999999">
      <c r="A4" s="400"/>
      <c r="B4" s="319" t="s">
        <v>138</v>
      </c>
      <c r="C4" s="319" t="s">
        <v>139</v>
      </c>
      <c r="D4" s="319" t="s">
        <v>140</v>
      </c>
    </row>
    <row r="5" spans="1:8" s="97" customFormat="1" ht="16.149999999999999">
      <c r="A5" s="65" t="s">
        <v>117</v>
      </c>
      <c r="B5" s="98">
        <v>10.1</v>
      </c>
      <c r="C5" s="98">
        <v>10.9</v>
      </c>
      <c r="D5" s="98">
        <v>9.5</v>
      </c>
    </row>
    <row r="6" spans="1:8" customFormat="1" ht="16.149999999999999">
      <c r="A6" s="99" t="s">
        <v>118</v>
      </c>
      <c r="B6" s="324">
        <v>10.3</v>
      </c>
      <c r="C6" s="325">
        <v>11</v>
      </c>
      <c r="D6" s="324">
        <v>9.6999999999999993</v>
      </c>
    </row>
    <row r="7" spans="1:8" customFormat="1" ht="16.149999999999999">
      <c r="A7" s="99" t="s">
        <v>119</v>
      </c>
      <c r="B7" s="324">
        <v>9.9</v>
      </c>
      <c r="C7" s="324">
        <v>10.8</v>
      </c>
      <c r="D7" s="324">
        <v>9.3000000000000007</v>
      </c>
    </row>
    <row r="8" spans="1:8" ht="16.149999999999999">
      <c r="A8" s="66" t="s">
        <v>129</v>
      </c>
      <c r="B8" s="116"/>
      <c r="C8" s="116"/>
      <c r="D8" s="116"/>
    </row>
    <row r="9" spans="1:8">
      <c r="A9" s="70" t="s">
        <v>141</v>
      </c>
    </row>
    <row r="12" spans="1:8" ht="22.9">
      <c r="B12" s="5"/>
      <c r="C12" s="5"/>
      <c r="D12" s="5"/>
    </row>
  </sheetData>
  <sheetProtection selectLockedCells="1" selectUnlockedCells="1"/>
  <mergeCells count="4">
    <mergeCell ref="A1:D1"/>
    <mergeCell ref="A2:A4"/>
    <mergeCell ref="B2:D2"/>
    <mergeCell ref="B3:D3"/>
  </mergeCells>
  <pageMargins left="0.7" right="0.7" top="0.75" bottom="0.75" header="0.51180555555555551" footer="0.51180555555555551"/>
  <pageSetup firstPageNumber="0"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6"/>
  <sheetViews>
    <sheetView showGridLines="0" zoomScaleNormal="100" workbookViewId="0">
      <selection activeCell="A11" sqref="A11"/>
    </sheetView>
  </sheetViews>
  <sheetFormatPr defaultColWidth="7.7109375" defaultRowHeight="13.15"/>
  <cols>
    <col min="1" max="1" width="20.7109375" style="1" customWidth="1"/>
    <col min="2" max="7" width="12" style="1" customWidth="1"/>
    <col min="8" max="8" width="12.7109375" style="1" customWidth="1"/>
    <col min="9" max="10" width="10.7109375" style="1" customWidth="1"/>
    <col min="11" max="12" width="7.7109375" style="1"/>
    <col min="13" max="13" width="13.28515625" style="1" customWidth="1"/>
    <col min="14" max="16384" width="7.7109375" style="1"/>
  </cols>
  <sheetData>
    <row r="1" spans="1:8" ht="67.900000000000006" customHeight="1">
      <c r="A1" s="402" t="s">
        <v>146</v>
      </c>
      <c r="B1" s="402"/>
      <c r="C1" s="402"/>
      <c r="D1" s="402"/>
      <c r="E1" s="402"/>
      <c r="F1" s="402"/>
      <c r="G1" s="402"/>
      <c r="H1" s="46"/>
    </row>
    <row r="2" spans="1:8" ht="31.9" customHeight="1">
      <c r="A2" s="398" t="s">
        <v>115</v>
      </c>
      <c r="B2" s="403" t="s">
        <v>147</v>
      </c>
      <c r="C2" s="403"/>
      <c r="D2" s="403"/>
      <c r="E2" s="403"/>
      <c r="F2" s="403"/>
      <c r="G2" s="403"/>
      <c r="H2" s="46"/>
    </row>
    <row r="3" spans="1:8" ht="16.149999999999999">
      <c r="A3" s="399"/>
      <c r="B3" s="399" t="s">
        <v>148</v>
      </c>
      <c r="C3" s="399"/>
      <c r="D3" s="399"/>
      <c r="E3" s="399" t="s">
        <v>149</v>
      </c>
      <c r="F3" s="399"/>
      <c r="G3" s="399"/>
      <c r="H3" s="46"/>
    </row>
    <row r="4" spans="1:8" ht="16.149999999999999">
      <c r="A4" s="399"/>
      <c r="B4" s="105" t="s">
        <v>117</v>
      </c>
      <c r="C4" s="326" t="s">
        <v>150</v>
      </c>
      <c r="D4" s="326" t="s">
        <v>151</v>
      </c>
      <c r="E4" s="105" t="s">
        <v>117</v>
      </c>
      <c r="F4" s="326" t="s">
        <v>150</v>
      </c>
      <c r="G4" s="326" t="s">
        <v>151</v>
      </c>
      <c r="H4" s="46"/>
    </row>
    <row r="5" spans="1:8" s="97" customFormat="1" ht="17.25" customHeight="1">
      <c r="A5" s="63" t="s">
        <v>123</v>
      </c>
      <c r="B5" s="96">
        <v>38.700000000000003</v>
      </c>
      <c r="C5" s="96">
        <v>37.5</v>
      </c>
      <c r="D5" s="96">
        <v>39.9</v>
      </c>
      <c r="E5" s="96">
        <v>88.9</v>
      </c>
      <c r="F5" s="96">
        <v>89</v>
      </c>
      <c r="G5" s="96">
        <v>88.8</v>
      </c>
      <c r="H5" s="188"/>
    </row>
    <row r="6" spans="1:8" ht="16.149999999999999">
      <c r="A6" s="327" t="s">
        <v>124</v>
      </c>
      <c r="B6" s="321">
        <v>20.9</v>
      </c>
      <c r="C6" s="321">
        <v>19.899999999999999</v>
      </c>
      <c r="D6" s="321">
        <v>21.7</v>
      </c>
      <c r="E6" s="321">
        <v>80.099999999999994</v>
      </c>
      <c r="F6" s="321">
        <v>81.400000000000006</v>
      </c>
      <c r="G6" s="321">
        <v>78.900000000000006</v>
      </c>
      <c r="H6" s="46"/>
    </row>
    <row r="7" spans="1:8" ht="16.149999999999999">
      <c r="A7" s="327" t="s">
        <v>125</v>
      </c>
      <c r="B7" s="321">
        <v>35.1</v>
      </c>
      <c r="C7" s="321">
        <v>34.700000000000003</v>
      </c>
      <c r="D7" s="321">
        <v>35.5</v>
      </c>
      <c r="E7" s="321">
        <v>89</v>
      </c>
      <c r="F7" s="321">
        <v>89.4</v>
      </c>
      <c r="G7" s="321">
        <v>88.7</v>
      </c>
      <c r="H7" s="46"/>
    </row>
    <row r="8" spans="1:8" ht="16.149999999999999">
      <c r="A8" s="327" t="s">
        <v>126</v>
      </c>
      <c r="B8" s="321">
        <v>45.5</v>
      </c>
      <c r="C8" s="321">
        <v>42.9</v>
      </c>
      <c r="D8" s="321">
        <v>47.9</v>
      </c>
      <c r="E8" s="321">
        <v>91.9</v>
      </c>
      <c r="F8" s="321">
        <v>91.7</v>
      </c>
      <c r="G8" s="321">
        <v>92.1</v>
      </c>
      <c r="H8" s="46"/>
    </row>
    <row r="9" spans="1:8" ht="16.149999999999999">
      <c r="A9" s="327" t="s">
        <v>127</v>
      </c>
      <c r="B9" s="321">
        <v>45.6</v>
      </c>
      <c r="C9" s="321">
        <v>46.2</v>
      </c>
      <c r="D9" s="321">
        <v>44.9</v>
      </c>
      <c r="E9" s="321">
        <v>88.4</v>
      </c>
      <c r="F9" s="321">
        <v>88</v>
      </c>
      <c r="G9" s="321">
        <v>89</v>
      </c>
      <c r="H9" s="46"/>
    </row>
    <row r="10" spans="1:8" ht="16.149999999999999">
      <c r="A10" s="327" t="s">
        <v>128</v>
      </c>
      <c r="B10" s="321">
        <v>32.1</v>
      </c>
      <c r="C10" s="321">
        <v>30.2</v>
      </c>
      <c r="D10" s="321">
        <v>33.9</v>
      </c>
      <c r="E10" s="321">
        <v>85.5</v>
      </c>
      <c r="F10" s="321">
        <v>85.9</v>
      </c>
      <c r="G10" s="321">
        <v>85.1</v>
      </c>
      <c r="H10" s="46"/>
    </row>
    <row r="11" spans="1:8" ht="16.149999999999999">
      <c r="A11" s="64" t="s">
        <v>129</v>
      </c>
      <c r="B11" s="328"/>
      <c r="C11" s="328"/>
      <c r="D11" s="328"/>
      <c r="E11" s="328"/>
      <c r="F11" s="328"/>
      <c r="G11" s="328"/>
      <c r="H11" s="46"/>
    </row>
    <row r="12" spans="1:8">
      <c r="A12" s="4"/>
      <c r="B12" s="4"/>
      <c r="C12" s="4"/>
      <c r="D12" s="4"/>
      <c r="E12" s="4"/>
      <c r="F12" s="4"/>
      <c r="G12" s="4"/>
    </row>
    <row r="20" spans="2:7" ht="22.9">
      <c r="B20" s="5"/>
      <c r="C20" s="5"/>
      <c r="D20" s="5"/>
      <c r="E20" s="5"/>
      <c r="F20" s="5"/>
      <c r="G20" s="5"/>
    </row>
    <row r="21" spans="2:7" ht="22.9">
      <c r="B21" s="5"/>
      <c r="C21" s="5"/>
      <c r="D21" s="5"/>
      <c r="E21" s="5"/>
      <c r="F21" s="5"/>
      <c r="G21" s="5"/>
    </row>
    <row r="22" spans="2:7" ht="22.9">
      <c r="B22" s="5"/>
      <c r="C22" s="5"/>
      <c r="D22" s="5"/>
      <c r="E22" s="5"/>
      <c r="F22" s="5"/>
      <c r="G22" s="5"/>
    </row>
    <row r="23" spans="2:7" ht="22.9">
      <c r="B23" s="5"/>
      <c r="C23" s="5"/>
      <c r="D23" s="5"/>
      <c r="E23" s="5"/>
      <c r="F23" s="5"/>
      <c r="G23" s="5"/>
    </row>
    <row r="24" spans="2:7" ht="22.9">
      <c r="B24" s="5"/>
      <c r="C24" s="5"/>
      <c r="D24" s="5"/>
      <c r="E24" s="5"/>
      <c r="F24" s="5"/>
      <c r="G24" s="5"/>
    </row>
    <row r="25" spans="2:7" ht="22.9">
      <c r="B25" s="5"/>
      <c r="C25" s="5"/>
      <c r="D25" s="5"/>
      <c r="E25" s="5"/>
      <c r="F25" s="5"/>
      <c r="G25" s="5"/>
    </row>
    <row r="26" spans="2:7" ht="22.9">
      <c r="B26" s="5"/>
      <c r="C26" s="5"/>
      <c r="D26" s="5"/>
      <c r="E26" s="5"/>
      <c r="F26" s="5"/>
      <c r="G26" s="5"/>
    </row>
  </sheetData>
  <sheetProtection selectLockedCells="1" selectUnlockedCells="1"/>
  <mergeCells count="5">
    <mergeCell ref="A1:G1"/>
    <mergeCell ref="A2:A4"/>
    <mergeCell ref="B2:G2"/>
    <mergeCell ref="B3:D3"/>
    <mergeCell ref="E3:G3"/>
  </mergeCells>
  <pageMargins left="0.7" right="0.7" top="0.75" bottom="0.75" header="0.51180555555555551" footer="0.51180555555555551"/>
  <pageSetup firstPageNumber="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5"/>
  <sheetViews>
    <sheetView showGridLines="0" topLeftCell="A11" zoomScaleNormal="100" workbookViewId="0">
      <selection activeCell="E16" sqref="E16"/>
    </sheetView>
  </sheetViews>
  <sheetFormatPr defaultColWidth="7.7109375" defaultRowHeight="13.15"/>
  <cols>
    <col min="1" max="1" width="16.28515625" style="1" customWidth="1"/>
    <col min="2" max="10" width="16.140625" style="1" customWidth="1"/>
    <col min="11" max="11" width="12.28515625" style="1" customWidth="1"/>
    <col min="12" max="12" width="10.140625" style="1" bestFit="1" customWidth="1"/>
    <col min="13" max="13" width="9.140625" style="1" bestFit="1" customWidth="1"/>
    <col min="14" max="15" width="11.140625" style="1" customWidth="1"/>
    <col min="16" max="16384" width="7.7109375" style="1"/>
  </cols>
  <sheetData>
    <row r="1" spans="1:10" ht="36.75" customHeight="1">
      <c r="A1" s="397" t="s">
        <v>152</v>
      </c>
      <c r="B1" s="397"/>
      <c r="C1" s="397"/>
      <c r="D1" s="397"/>
      <c r="E1" s="397"/>
      <c r="F1" s="397"/>
      <c r="G1" s="397"/>
      <c r="H1" s="397"/>
      <c r="I1" s="397"/>
      <c r="J1" s="397"/>
    </row>
    <row r="2" spans="1:10" ht="16.149999999999999">
      <c r="A2" s="404" t="s">
        <v>115</v>
      </c>
      <c r="B2" s="404" t="s">
        <v>153</v>
      </c>
      <c r="C2" s="404"/>
      <c r="D2" s="404"/>
      <c r="E2" s="404"/>
      <c r="F2" s="404"/>
      <c r="G2" s="404"/>
      <c r="H2" s="404"/>
      <c r="I2" s="404"/>
      <c r="J2" s="404"/>
    </row>
    <row r="3" spans="1:10" ht="18.75" customHeight="1">
      <c r="A3" s="405"/>
      <c r="B3" s="406" t="s">
        <v>117</v>
      </c>
      <c r="C3" s="406"/>
      <c r="D3" s="406"/>
      <c r="E3" s="406" t="s">
        <v>118</v>
      </c>
      <c r="F3" s="406"/>
      <c r="G3" s="406"/>
      <c r="H3" s="406" t="s">
        <v>119</v>
      </c>
      <c r="I3" s="406"/>
      <c r="J3" s="406"/>
    </row>
    <row r="4" spans="1:10" ht="50.25" customHeight="1">
      <c r="A4" s="405"/>
      <c r="B4" s="105" t="s">
        <v>154</v>
      </c>
      <c r="C4" s="105" t="s">
        <v>155</v>
      </c>
      <c r="D4" s="105" t="s">
        <v>156</v>
      </c>
      <c r="E4" s="105" t="s">
        <v>154</v>
      </c>
      <c r="F4" s="105" t="s">
        <v>155</v>
      </c>
      <c r="G4" s="105" t="s">
        <v>156</v>
      </c>
      <c r="H4" s="105" t="s">
        <v>154</v>
      </c>
      <c r="I4" s="105" t="s">
        <v>155</v>
      </c>
      <c r="J4" s="105" t="s">
        <v>156</v>
      </c>
    </row>
    <row r="5" spans="1:10" s="97" customFormat="1" ht="16.5" customHeight="1">
      <c r="A5" s="63" t="s">
        <v>123</v>
      </c>
      <c r="B5" s="96">
        <v>94.6</v>
      </c>
      <c r="C5" s="96">
        <v>75</v>
      </c>
      <c r="D5" s="96">
        <v>25.9</v>
      </c>
      <c r="E5" s="96">
        <v>94.8</v>
      </c>
      <c r="F5" s="96">
        <v>78.2</v>
      </c>
      <c r="G5" s="96">
        <v>30.1</v>
      </c>
      <c r="H5" s="96">
        <v>94.4</v>
      </c>
      <c r="I5" s="96">
        <v>71.900000000000006</v>
      </c>
      <c r="J5" s="96">
        <v>21.8</v>
      </c>
    </row>
    <row r="6" spans="1:10" ht="16.149999999999999">
      <c r="A6" s="111" t="s">
        <v>124</v>
      </c>
      <c r="B6" s="321">
        <v>94.8</v>
      </c>
      <c r="C6" s="321">
        <v>65.900000000000006</v>
      </c>
      <c r="D6" s="321">
        <v>21.7</v>
      </c>
      <c r="E6" s="321">
        <v>94.7</v>
      </c>
      <c r="F6" s="321">
        <v>69.2</v>
      </c>
      <c r="G6" s="321">
        <v>25.8</v>
      </c>
      <c r="H6" s="321">
        <v>94.8</v>
      </c>
      <c r="I6" s="321">
        <v>62.5</v>
      </c>
      <c r="J6" s="321">
        <v>17.600000000000001</v>
      </c>
    </row>
    <row r="7" spans="1:10" ht="16.149999999999999">
      <c r="A7" s="111" t="s">
        <v>125</v>
      </c>
      <c r="B7" s="321">
        <v>94.5</v>
      </c>
      <c r="C7" s="321">
        <v>71.3</v>
      </c>
      <c r="D7" s="321">
        <v>20.5</v>
      </c>
      <c r="E7" s="321">
        <v>94.4</v>
      </c>
      <c r="F7" s="321">
        <v>74.2</v>
      </c>
      <c r="G7" s="321">
        <v>24.5</v>
      </c>
      <c r="H7" s="321">
        <v>94.5</v>
      </c>
      <c r="I7" s="321">
        <v>68.5</v>
      </c>
      <c r="J7" s="321">
        <v>16.5</v>
      </c>
    </row>
    <row r="8" spans="1:10" ht="16.149999999999999">
      <c r="A8" s="111" t="s">
        <v>126</v>
      </c>
      <c r="B8" s="321">
        <v>94.9</v>
      </c>
      <c r="C8" s="321">
        <v>81</v>
      </c>
      <c r="D8" s="321">
        <v>28.6</v>
      </c>
      <c r="E8" s="321">
        <v>95.3</v>
      </c>
      <c r="F8" s="321">
        <v>83.9</v>
      </c>
      <c r="G8" s="321">
        <v>32.700000000000003</v>
      </c>
      <c r="H8" s="321">
        <v>94.5</v>
      </c>
      <c r="I8" s="321">
        <v>78.3</v>
      </c>
      <c r="J8" s="321">
        <v>24.6</v>
      </c>
    </row>
    <row r="9" spans="1:10" ht="16.149999999999999">
      <c r="A9" s="111" t="s">
        <v>127</v>
      </c>
      <c r="B9" s="321">
        <v>94.2</v>
      </c>
      <c r="C9" s="321">
        <v>74</v>
      </c>
      <c r="D9" s="321">
        <v>29.7</v>
      </c>
      <c r="E9" s="321">
        <v>94.6</v>
      </c>
      <c r="F9" s="321">
        <v>78.099999999999994</v>
      </c>
      <c r="G9" s="321">
        <v>34.9</v>
      </c>
      <c r="H9" s="321">
        <v>93.8</v>
      </c>
      <c r="I9" s="321">
        <v>70.3</v>
      </c>
      <c r="J9" s="321">
        <v>24.8</v>
      </c>
    </row>
    <row r="10" spans="1:10" ht="16.149999999999999">
      <c r="A10" s="111" t="s">
        <v>128</v>
      </c>
      <c r="B10" s="321">
        <v>94.2</v>
      </c>
      <c r="C10" s="321">
        <v>75</v>
      </c>
      <c r="D10" s="321">
        <v>30.4</v>
      </c>
      <c r="E10" s="321">
        <v>94.6</v>
      </c>
      <c r="F10" s="321">
        <v>80.099999999999994</v>
      </c>
      <c r="G10" s="321">
        <v>35.1</v>
      </c>
      <c r="H10" s="321">
        <v>93.9</v>
      </c>
      <c r="I10" s="321">
        <v>69.599999999999994</v>
      </c>
      <c r="J10" s="321">
        <v>25.9</v>
      </c>
    </row>
    <row r="11" spans="1:10" ht="16.149999999999999">
      <c r="A11" s="64" t="s">
        <v>129</v>
      </c>
      <c r="B11" s="328"/>
      <c r="C11" s="328"/>
      <c r="D11" s="328"/>
      <c r="E11" s="328"/>
      <c r="F11" s="328"/>
      <c r="G11" s="328"/>
      <c r="H11" s="328"/>
      <c r="I11" s="328"/>
      <c r="J11" s="328"/>
    </row>
    <row r="14" spans="1:10">
      <c r="H14" s="12"/>
    </row>
    <row r="15" spans="1:10">
      <c r="H15" s="12"/>
    </row>
    <row r="16" spans="1:10" s="389" customFormat="1" ht="33" customHeight="1">
      <c r="H16" s="390"/>
    </row>
    <row r="17" spans="2:10">
      <c r="H17" s="12"/>
    </row>
    <row r="18" spans="2:10">
      <c r="H18" s="12"/>
    </row>
    <row r="19" spans="2:10" ht="22.9">
      <c r="B19" s="5"/>
      <c r="C19" s="5"/>
      <c r="D19" s="5"/>
      <c r="E19" s="5"/>
      <c r="F19" s="5"/>
      <c r="G19" s="5"/>
      <c r="H19" s="12"/>
      <c r="I19" s="5"/>
      <c r="J19" s="5"/>
    </row>
    <row r="20" spans="2:10" ht="22.9">
      <c r="B20" s="5"/>
      <c r="C20" s="5"/>
      <c r="D20" s="5"/>
      <c r="E20" s="5"/>
      <c r="F20" s="5"/>
      <c r="G20" s="5"/>
      <c r="H20" s="5"/>
      <c r="I20" s="5"/>
      <c r="J20" s="5"/>
    </row>
    <row r="21" spans="2:10" ht="22.9">
      <c r="B21" s="5"/>
      <c r="C21" s="5"/>
      <c r="D21" s="5"/>
      <c r="E21" s="5"/>
      <c r="F21" s="5"/>
      <c r="G21" s="5"/>
      <c r="H21" s="5"/>
      <c r="I21" s="5"/>
      <c r="J21" s="5"/>
    </row>
    <row r="22" spans="2:10" ht="22.9">
      <c r="B22" s="5"/>
      <c r="C22" s="5"/>
      <c r="D22" s="5"/>
      <c r="E22" s="5"/>
      <c r="F22" s="5"/>
      <c r="G22" s="5"/>
      <c r="H22" s="5"/>
      <c r="I22" s="5"/>
      <c r="J22" s="5"/>
    </row>
    <row r="23" spans="2:10" ht="22.9">
      <c r="B23" s="5"/>
      <c r="C23" s="5"/>
      <c r="D23" s="5"/>
      <c r="E23" s="5"/>
      <c r="F23" s="5"/>
      <c r="G23" s="5"/>
      <c r="H23" s="5"/>
      <c r="I23" s="5"/>
      <c r="J23" s="5"/>
    </row>
    <row r="24" spans="2:10" ht="22.9">
      <c r="B24" s="5"/>
      <c r="C24" s="5"/>
      <c r="D24" s="5"/>
      <c r="E24" s="5"/>
      <c r="F24" s="5"/>
      <c r="G24" s="5"/>
      <c r="H24" s="5"/>
      <c r="I24" s="5"/>
      <c r="J24" s="5"/>
    </row>
    <row r="25" spans="2:10" ht="22.9">
      <c r="B25" s="5"/>
      <c r="C25" s="5"/>
      <c r="D25" s="5"/>
      <c r="E25" s="5"/>
      <c r="F25" s="5"/>
      <c r="G25" s="5"/>
      <c r="H25" s="5"/>
      <c r="I25" s="5"/>
      <c r="J25" s="5"/>
    </row>
  </sheetData>
  <sheetProtection selectLockedCells="1" selectUnlockedCells="1"/>
  <mergeCells count="6">
    <mergeCell ref="A1:J1"/>
    <mergeCell ref="A2:A4"/>
    <mergeCell ref="B2:J2"/>
    <mergeCell ref="B3:D3"/>
    <mergeCell ref="E3:G3"/>
    <mergeCell ref="H3:J3"/>
  </mergeCells>
  <pageMargins left="0.7" right="0.7" top="0.75" bottom="0.75" header="0.51180555555555551" footer="0.51180555555555551"/>
  <pageSetup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17"/>
  <sheetViews>
    <sheetView showGridLines="0" zoomScaleNormal="100" workbookViewId="0">
      <selection activeCell="E15" sqref="E15"/>
    </sheetView>
  </sheetViews>
  <sheetFormatPr defaultColWidth="7.7109375" defaultRowHeight="13.15"/>
  <cols>
    <col min="1" max="1" width="18.7109375" style="1" customWidth="1"/>
    <col min="2" max="10" width="17.140625" style="1" customWidth="1"/>
    <col min="11" max="14" width="11.7109375" style="1" customWidth="1"/>
    <col min="15" max="16384" width="7.7109375" style="1"/>
  </cols>
  <sheetData>
    <row r="1" spans="1:11" ht="34.9" customHeight="1">
      <c r="A1" s="407" t="s">
        <v>157</v>
      </c>
      <c r="B1" s="407"/>
      <c r="C1" s="407"/>
      <c r="D1" s="407"/>
      <c r="E1" s="407"/>
      <c r="F1" s="407"/>
      <c r="G1" s="407"/>
      <c r="H1" s="407"/>
      <c r="I1" s="407"/>
      <c r="J1" s="407"/>
      <c r="K1" s="46"/>
    </row>
    <row r="2" spans="1:11" ht="16.5" customHeight="1">
      <c r="A2" s="399" t="s">
        <v>158</v>
      </c>
      <c r="B2" s="399" t="s">
        <v>153</v>
      </c>
      <c r="C2" s="399"/>
      <c r="D2" s="399"/>
      <c r="E2" s="399"/>
      <c r="F2" s="399"/>
      <c r="G2" s="399"/>
      <c r="H2" s="399"/>
      <c r="I2" s="399"/>
      <c r="J2" s="399"/>
      <c r="K2" s="46"/>
    </row>
    <row r="3" spans="1:11" ht="16.149999999999999">
      <c r="A3" s="399"/>
      <c r="B3" s="405" t="s">
        <v>117</v>
      </c>
      <c r="C3" s="405"/>
      <c r="D3" s="405"/>
      <c r="E3" s="406" t="s">
        <v>118</v>
      </c>
      <c r="F3" s="406"/>
      <c r="G3" s="406"/>
      <c r="H3" s="406" t="s">
        <v>119</v>
      </c>
      <c r="I3" s="406"/>
      <c r="J3" s="406"/>
      <c r="K3" s="46"/>
    </row>
    <row r="4" spans="1:11" ht="45.75" customHeight="1">
      <c r="A4" s="399"/>
      <c r="B4" s="105" t="s">
        <v>154</v>
      </c>
      <c r="C4" s="105" t="s">
        <v>155</v>
      </c>
      <c r="D4" s="105" t="s">
        <v>156</v>
      </c>
      <c r="E4" s="105" t="s">
        <v>154</v>
      </c>
      <c r="F4" s="105" t="s">
        <v>155</v>
      </c>
      <c r="G4" s="105" t="s">
        <v>156</v>
      </c>
      <c r="H4" s="105" t="s">
        <v>154</v>
      </c>
      <c r="I4" s="105" t="s">
        <v>155</v>
      </c>
      <c r="J4" s="105" t="s">
        <v>156</v>
      </c>
      <c r="K4" s="46"/>
    </row>
    <row r="5" spans="1:11" s="97" customFormat="1" ht="17.45">
      <c r="A5" s="329" t="s">
        <v>159</v>
      </c>
      <c r="B5" s="100">
        <v>94.6</v>
      </c>
      <c r="C5" s="100">
        <v>75</v>
      </c>
      <c r="D5" s="100">
        <v>25.9</v>
      </c>
      <c r="E5" s="100">
        <v>94.8</v>
      </c>
      <c r="F5" s="100">
        <v>78.2</v>
      </c>
      <c r="G5" s="100">
        <v>30.1</v>
      </c>
      <c r="H5" s="100">
        <v>94.4</v>
      </c>
      <c r="I5" s="100">
        <v>71.900000000000006</v>
      </c>
      <c r="J5" s="100">
        <v>21.8</v>
      </c>
      <c r="K5" s="188"/>
    </row>
    <row r="6" spans="1:11" ht="16.149999999999999">
      <c r="A6" s="330" t="s">
        <v>139</v>
      </c>
      <c r="B6" s="331">
        <v>94.5</v>
      </c>
      <c r="C6" s="331">
        <v>80.5</v>
      </c>
      <c r="D6" s="331">
        <v>36</v>
      </c>
      <c r="E6" s="331">
        <v>94.9</v>
      </c>
      <c r="F6" s="331">
        <v>83</v>
      </c>
      <c r="G6" s="331">
        <v>40.4</v>
      </c>
      <c r="H6" s="331">
        <v>94.1</v>
      </c>
      <c r="I6" s="331">
        <v>78.099999999999994</v>
      </c>
      <c r="J6" s="331">
        <v>31.6</v>
      </c>
      <c r="K6" s="46"/>
    </row>
    <row r="7" spans="1:11" ht="16.149999999999999">
      <c r="A7" s="111" t="s">
        <v>140</v>
      </c>
      <c r="B7" s="331">
        <v>94.7</v>
      </c>
      <c r="C7" s="331">
        <v>71.5</v>
      </c>
      <c r="D7" s="331">
        <v>19.3</v>
      </c>
      <c r="E7" s="331">
        <v>94.8</v>
      </c>
      <c r="F7" s="331">
        <v>75</v>
      </c>
      <c r="G7" s="331">
        <v>23.4</v>
      </c>
      <c r="H7" s="331">
        <v>94.6</v>
      </c>
      <c r="I7" s="331">
        <v>68.2</v>
      </c>
      <c r="J7" s="331">
        <v>15.4</v>
      </c>
      <c r="K7" s="46"/>
    </row>
    <row r="8" spans="1:11">
      <c r="A8" s="66" t="s">
        <v>129</v>
      </c>
      <c r="B8" s="66"/>
      <c r="C8" s="2"/>
      <c r="D8" s="2"/>
      <c r="E8" s="8"/>
      <c r="F8" s="2"/>
      <c r="G8" s="2"/>
      <c r="H8" s="2"/>
      <c r="I8" s="2"/>
      <c r="J8" s="2"/>
    </row>
    <row r="9" spans="1:11">
      <c r="A9" s="70" t="s">
        <v>160</v>
      </c>
      <c r="B9" s="70"/>
      <c r="C9" s="4"/>
      <c r="D9" s="4"/>
      <c r="E9" s="4"/>
      <c r="F9" s="4"/>
      <c r="G9" s="4"/>
      <c r="H9" s="4"/>
      <c r="I9" s="4"/>
      <c r="J9" s="4"/>
    </row>
    <row r="10" spans="1:11">
      <c r="A10" s="42"/>
      <c r="B10" s="42"/>
    </row>
    <row r="15" spans="1:11" ht="22.9">
      <c r="B15" s="5"/>
      <c r="C15" s="5"/>
      <c r="D15" s="5"/>
      <c r="E15" s="389"/>
      <c r="F15" s="5"/>
      <c r="G15" s="5"/>
      <c r="H15" s="5"/>
      <c r="I15" s="5"/>
      <c r="J15" s="5"/>
    </row>
    <row r="16" spans="1:11" ht="22.9">
      <c r="B16" s="5"/>
      <c r="C16" s="5"/>
      <c r="D16" s="5"/>
      <c r="E16" s="5"/>
      <c r="F16" s="5"/>
      <c r="G16" s="5"/>
      <c r="H16" s="5"/>
      <c r="I16" s="5"/>
      <c r="J16" s="5"/>
    </row>
    <row r="17" spans="2:10" ht="22.9">
      <c r="B17" s="5"/>
      <c r="C17" s="5"/>
      <c r="D17" s="5"/>
      <c r="E17" s="5"/>
      <c r="F17" s="5"/>
      <c r="G17" s="5"/>
      <c r="H17" s="5"/>
      <c r="I17" s="5"/>
      <c r="J17" s="5"/>
    </row>
  </sheetData>
  <sheetProtection selectLockedCells="1" selectUnlockedCells="1"/>
  <mergeCells count="6">
    <mergeCell ref="A1:J1"/>
    <mergeCell ref="A2:A4"/>
    <mergeCell ref="B2:J2"/>
    <mergeCell ref="B3:D3"/>
    <mergeCell ref="E3:G3"/>
    <mergeCell ref="H3:J3"/>
  </mergeCells>
  <pageMargins left="0.7" right="0.7" top="0.75" bottom="0.75" header="0.51180555555555551" footer="0.51180555555555551"/>
  <pageSetup firstPageNumber="0" orientation="portrait"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9CBF51C3D0CD249ACA104285B211426" ma:contentTypeVersion="13" ma:contentTypeDescription="Crie um novo documento." ma:contentTypeScope="" ma:versionID="6e5fac70133039852db6dab1a40c2a75">
  <xsd:schema xmlns:xsd="http://www.w3.org/2001/XMLSchema" xmlns:xs="http://www.w3.org/2001/XMLSchema" xmlns:p="http://schemas.microsoft.com/office/2006/metadata/properties" xmlns:ns2="16eafe7b-64e5-40df-8ec2-a0d2202d4a2d" xmlns:ns3="8671ea57-2ce5-4a01-988a-3cfa9a895f9f" targetNamespace="http://schemas.microsoft.com/office/2006/metadata/properties" ma:root="true" ma:fieldsID="f32b336ab816c4767cdbfa7b6c59cd1b" ns2:_="" ns3:_="">
    <xsd:import namespace="16eafe7b-64e5-40df-8ec2-a0d2202d4a2d"/>
    <xsd:import namespace="8671ea57-2ce5-4a01-988a-3cfa9a895f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eafe7b-64e5-40df-8ec2-a0d2202d4a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429f7ce5-b1b4-49c2-b478-55053dc3db8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671ea57-2ce5-4a01-988a-3cfa9a895f9f"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4" nillable="true" ma:displayName="Taxonomy Catch All Column" ma:hidden="true" ma:list="{7953ecc6-6377-4c66-bacc-87ee2149f888}" ma:internalName="TaxCatchAll" ma:showField="CatchAllData" ma:web="8671ea57-2ce5-4a01-988a-3cfa9a895f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671ea57-2ce5-4a01-988a-3cfa9a895f9f" xsi:nil="true"/>
    <lcf76f155ced4ddcb4097134ff3c332f xmlns="16eafe7b-64e5-40df-8ec2-a0d2202d4a2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6CA300-E402-491A-8F15-CE6A0505367D}"/>
</file>

<file path=customXml/itemProps2.xml><?xml version="1.0" encoding="utf-8"?>
<ds:datastoreItem xmlns:ds="http://schemas.openxmlformats.org/officeDocument/2006/customXml" ds:itemID="{90D871F4-854B-44AF-BEAD-59C5FD942F2C}"/>
</file>

<file path=customXml/itemProps3.xml><?xml version="1.0" encoding="utf-8"?>
<ds:datastoreItem xmlns:ds="http://schemas.openxmlformats.org/officeDocument/2006/customXml" ds:itemID="{2E68C168-37E5-4580-82CB-99E7CB89283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Alessandra Scalioni Brito</dc:creator>
  <cp:keywords/>
  <dc:description/>
  <cp:lastModifiedBy>Kamilla Dantas Matias</cp:lastModifiedBy>
  <cp:revision/>
  <dcterms:created xsi:type="dcterms:W3CDTF">2024-07-24T14:37:54Z</dcterms:created>
  <dcterms:modified xsi:type="dcterms:W3CDTF">2025-05-08T00:02:47Z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0x010100C9CBF51C3D0CD249ACA104285B211426</vt:lpwstr>
  </property>
  <property fmtid="{D5CDD505-2E9C-101B-9397-08002B2CF9AE}" pid="3" name="MediaServiceImageTags">
    <vt:lpwstr/>
  </property>
</Properties>
</file>